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atfieldmortimer.sharepoint.com/sites/ParishOffice/Shared Documents/ADMINISTRATION 2026 - 2027/FINANCE/Budget 2027-28/"/>
    </mc:Choice>
  </mc:AlternateContent>
  <xr:revisionPtr revIDLastSave="12" documentId="8_{267086BD-36AA-4A04-A674-D5EB2A6E0127}" xr6:coauthVersionLast="47" xr6:coauthVersionMax="47" xr10:uidLastSave="{7E3F1D6F-26C2-4E02-88C0-FE54D78CA973}"/>
  <bookViews>
    <workbookView xWindow="-120" yWindow="-120" windowWidth="29040" windowHeight="15720" xr2:uid="{3C3D5049-2D46-42FA-856C-124DE2E5E9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L5" i="1"/>
  <c r="M5" i="1" s="1"/>
  <c r="L12" i="1"/>
  <c r="M12" i="1" s="1"/>
  <c r="L10" i="1"/>
  <c r="M10" i="1" s="1"/>
  <c r="L9" i="1"/>
  <c r="M9" i="1" s="1"/>
  <c r="L8" i="1"/>
  <c r="N8" i="1" s="1"/>
  <c r="O8" i="1" s="1"/>
  <c r="L6" i="1"/>
  <c r="M6" i="1" s="1"/>
  <c r="N5" i="1" l="1"/>
  <c r="O5" i="1" s="1"/>
  <c r="N9" i="1"/>
  <c r="O9" i="1" s="1"/>
  <c r="N10" i="1"/>
  <c r="O10" i="1" s="1"/>
  <c r="N12" i="1"/>
  <c r="O12" i="1" s="1"/>
  <c r="M8" i="1"/>
  <c r="N6" i="1"/>
  <c r="O6" i="1" s="1"/>
  <c r="G11" i="1" l="1"/>
  <c r="F11" i="1"/>
  <c r="E11" i="1"/>
  <c r="D11" i="1"/>
  <c r="C11" i="1"/>
  <c r="J9" i="1"/>
  <c r="I9" i="1"/>
  <c r="H9" i="1"/>
  <c r="J6" i="1"/>
  <c r="I6" i="1"/>
  <c r="H6" i="1"/>
  <c r="F13" i="1" l="1"/>
  <c r="E13" i="1"/>
  <c r="C13" i="1"/>
  <c r="D13" i="1"/>
  <c r="J7" i="1"/>
  <c r="L7" i="1"/>
  <c r="H7" i="1"/>
  <c r="H11" i="1"/>
  <c r="J11" i="1"/>
  <c r="L11" i="1"/>
  <c r="I11" i="1"/>
  <c r="G13" i="1"/>
  <c r="L13" i="1" s="1"/>
  <c r="I7" i="1"/>
  <c r="H13" i="1" l="1"/>
  <c r="M11" i="1"/>
  <c r="N11" i="1"/>
  <c r="O11" i="1" s="1"/>
  <c r="N13" i="1"/>
  <c r="O13" i="1" s="1"/>
  <c r="M13" i="1"/>
  <c r="M7" i="1"/>
  <c r="N7" i="1"/>
  <c r="O7" i="1" s="1"/>
  <c r="J13" i="1"/>
  <c r="I13" i="1"/>
</calcChain>
</file>

<file path=xl/sharedStrings.xml><?xml version="1.0" encoding="utf-8"?>
<sst xmlns="http://schemas.openxmlformats.org/spreadsheetml/2006/main" count="26" uniqueCount="26">
  <si>
    <t>107Planning and Highways</t>
  </si>
  <si>
    <t>Account code</t>
  </si>
  <si>
    <t>Account description</t>
  </si>
  <si>
    <t>2026/27 Budget</t>
  </si>
  <si>
    <t>ASWC/CSW signs</t>
  </si>
  <si>
    <t>Overspend was agreed in 2025/26 to £8000 Allows for recallibration in 2026/26</t>
  </si>
  <si>
    <t>Planning and highways Operational Costs</t>
  </si>
  <si>
    <t xml:space="preserve">EMR Neighbourhood Plan </t>
  </si>
  <si>
    <t>Assumes remainder of budget will be spent in 2026/27</t>
  </si>
  <si>
    <t>EMR Spend</t>
  </si>
  <si>
    <t>Total Planning &amp; Highways Costs</t>
  </si>
  <si>
    <t>2025/26 Actual</t>
  </si>
  <si>
    <t>YTD Figures 31/07/2026</t>
  </si>
  <si>
    <t>2026/27 Forecast</t>
  </si>
  <si>
    <t>2027/28 Budget</t>
  </si>
  <si>
    <t>2026/27 Forecast vs 2026/27 Budget</t>
  </si>
  <si>
    <t>2027/28 Budget vs 2026/27 Budget</t>
  </si>
  <si>
    <t>2027/28 Budget vs 2026/27 Forecast</t>
  </si>
  <si>
    <t>Notes re 2027/28 Budget Figures</t>
  </si>
  <si>
    <t>2028/29 Budget</t>
  </si>
  <si>
    <t>2028/29 Budget vs 2027/28 Budget</t>
  </si>
  <si>
    <t>2029/30 Budget</t>
  </si>
  <si>
    <t>2029/30 Budget vs 2028/29 Budget</t>
  </si>
  <si>
    <t>Mid Term Planning</t>
  </si>
  <si>
    <t>SMPC Committee Budgets 2027/28</t>
  </si>
  <si>
    <t>EMR Basingstoke and Deane 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</si>
</sst>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2"/>
      <name val="Arial"/>
      <family val="2"/>
    </font>
    <font>
      <sz val="12"/>
      <color rgb="FF0070C0"/>
      <name val="Arial"/>
      <family val="2"/>
    </font>
    <font>
      <sz val="12"/>
      <color rgb="FF00B050"/>
      <name val="Arial"/>
      <family val="2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sz val="12"/>
      <color theme="4"/>
      <name val="Arial"/>
      <family val="2"/>
    </font>
    <font>
      <b/>
      <sz val="12"/>
      <color theme="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rgb="FF000000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CC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3" xfId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 inden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2" borderId="0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left" indent="1"/>
    </xf>
    <xf numFmtId="0" fontId="6" fillId="2" borderId="8" xfId="0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left" wrapText="1" indent="1"/>
    </xf>
    <xf numFmtId="0" fontId="6" fillId="2" borderId="9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right" wrapText="1"/>
    </xf>
    <xf numFmtId="9" fontId="6" fillId="2" borderId="9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left" wrapText="1" indent="1"/>
    </xf>
    <xf numFmtId="49" fontId="4" fillId="0" borderId="0" xfId="1" applyNumberFormat="1" applyFont="1" applyFill="1" applyBorder="1" applyAlignment="1">
      <alignment horizontal="left" indent="1"/>
    </xf>
    <xf numFmtId="165" fontId="4" fillId="0" borderId="0" xfId="1" applyNumberFormat="1" applyFont="1" applyFill="1" applyBorder="1" applyAlignment="1">
      <alignment horizontal="left" indent="1"/>
    </xf>
    <xf numFmtId="165" fontId="4" fillId="0" borderId="0" xfId="1" applyNumberFormat="1" applyFont="1" applyFill="1" applyBorder="1"/>
    <xf numFmtId="165" fontId="7" fillId="0" borderId="0" xfId="1" applyNumberFormat="1" applyFont="1" applyFill="1" applyBorder="1"/>
    <xf numFmtId="165" fontId="8" fillId="0" borderId="0" xfId="1" applyNumberFormat="1" applyFont="1" applyFill="1" applyBorder="1" applyAlignment="1">
      <alignment horizontal="center"/>
    </xf>
    <xf numFmtId="9" fontId="4" fillId="0" borderId="0" xfId="2" applyFont="1" applyFill="1" applyBorder="1" applyAlignment="1">
      <alignment horizontal="center"/>
    </xf>
    <xf numFmtId="49" fontId="9" fillId="0" borderId="7" xfId="1" applyNumberFormat="1" applyFont="1" applyFill="1" applyBorder="1" applyAlignment="1">
      <alignment horizontal="left" indent="1"/>
    </xf>
    <xf numFmtId="165" fontId="4" fillId="0" borderId="0" xfId="1" applyNumberFormat="1" applyFont="1" applyFill="1" applyBorder="1" applyAlignment="1">
      <alignment horizontal="center"/>
    </xf>
    <xf numFmtId="49" fontId="11" fillId="0" borderId="7" xfId="1" applyNumberFormat="1" applyFont="1" applyFill="1" applyBorder="1" applyAlignment="1">
      <alignment horizontal="left" indent="1"/>
    </xf>
    <xf numFmtId="49" fontId="11" fillId="0" borderId="7" xfId="1" applyNumberFormat="1" applyFont="1" applyFill="1" applyBorder="1" applyAlignment="1">
      <alignment horizontal="left" wrapText="1" indent="1"/>
    </xf>
    <xf numFmtId="0" fontId="6" fillId="3" borderId="16" xfId="0" applyFont="1" applyFill="1" applyBorder="1" applyAlignment="1">
      <alignment vertical="center" wrapText="1"/>
    </xf>
    <xf numFmtId="49" fontId="6" fillId="4" borderId="17" xfId="0" applyNumberFormat="1" applyFont="1" applyFill="1" applyBorder="1" applyAlignment="1">
      <alignment wrapText="1"/>
    </xf>
    <xf numFmtId="165" fontId="6" fillId="4" borderId="18" xfId="1" applyNumberFormat="1" applyFont="1" applyFill="1" applyBorder="1"/>
    <xf numFmtId="9" fontId="6" fillId="4" borderId="18" xfId="2" applyFont="1" applyFill="1" applyBorder="1" applyAlignment="1">
      <alignment horizontal="center"/>
    </xf>
    <xf numFmtId="9" fontId="6" fillId="4" borderId="9" xfId="2" applyFont="1" applyFill="1" applyBorder="1" applyAlignment="1">
      <alignment horizontal="center"/>
    </xf>
    <xf numFmtId="49" fontId="13" fillId="4" borderId="19" xfId="1" applyNumberFormat="1" applyFont="1" applyFill="1" applyBorder="1" applyAlignment="1">
      <alignment horizontal="left" indent="1"/>
    </xf>
    <xf numFmtId="49" fontId="12" fillId="0" borderId="21" xfId="1" applyNumberFormat="1" applyFont="1" applyFill="1" applyBorder="1" applyAlignment="1">
      <alignment horizontal="left" indent="1"/>
    </xf>
    <xf numFmtId="165" fontId="12" fillId="0" borderId="0" xfId="1" applyNumberFormat="1" applyFont="1" applyFill="1" applyBorder="1" applyAlignment="1">
      <alignment horizontal="left" indent="1"/>
    </xf>
    <xf numFmtId="165" fontId="12" fillId="0" borderId="0" xfId="1" applyNumberFormat="1" applyFont="1" applyFill="1" applyBorder="1" applyAlignment="1">
      <alignment horizontal="center"/>
    </xf>
    <xf numFmtId="165" fontId="14" fillId="0" borderId="0" xfId="1" applyNumberFormat="1" applyFont="1" applyFill="1" applyBorder="1"/>
    <xf numFmtId="9" fontId="12" fillId="0" borderId="0" xfId="1" applyNumberFormat="1" applyFont="1" applyFill="1" applyBorder="1" applyAlignment="1">
      <alignment horizontal="center"/>
    </xf>
    <xf numFmtId="165" fontId="8" fillId="0" borderId="0" xfId="1" applyNumberFormat="1" applyFont="1" applyFill="1" applyBorder="1"/>
    <xf numFmtId="49" fontId="12" fillId="0" borderId="0" xfId="1" applyNumberFormat="1" applyFont="1" applyFill="1" applyBorder="1" applyAlignment="1">
      <alignment horizontal="left" indent="1"/>
    </xf>
    <xf numFmtId="49" fontId="6" fillId="5" borderId="14" xfId="1" applyNumberFormat="1" applyFont="1" applyFill="1" applyBorder="1" applyAlignment="1">
      <alignment horizontal="left" indent="1"/>
    </xf>
    <xf numFmtId="165" fontId="6" fillId="5" borderId="14" xfId="1" applyNumberFormat="1" applyFont="1" applyFill="1" applyBorder="1" applyAlignment="1">
      <alignment horizontal="left" indent="1"/>
    </xf>
    <xf numFmtId="165" fontId="6" fillId="5" borderId="14" xfId="1" applyNumberFormat="1" applyFont="1" applyFill="1" applyBorder="1" applyAlignment="1">
      <alignment horizontal="center"/>
    </xf>
    <xf numFmtId="165" fontId="15" fillId="5" borderId="14" xfId="1" applyNumberFormat="1" applyFont="1" applyFill="1" applyBorder="1"/>
    <xf numFmtId="165" fontId="10" fillId="5" borderId="14" xfId="1" applyNumberFormat="1" applyFont="1" applyFill="1" applyBorder="1" applyAlignment="1">
      <alignment horizontal="center"/>
    </xf>
    <xf numFmtId="9" fontId="12" fillId="5" borderId="14" xfId="1" applyNumberFormat="1" applyFont="1" applyFill="1" applyBorder="1" applyAlignment="1">
      <alignment horizontal="center"/>
    </xf>
    <xf numFmtId="49" fontId="11" fillId="5" borderId="15" xfId="1" applyNumberFormat="1" applyFont="1" applyFill="1" applyBorder="1" applyAlignment="1">
      <alignment horizontal="left" wrapText="1" indent="1"/>
    </xf>
    <xf numFmtId="10" fontId="12" fillId="0" borderId="0" xfId="1" applyNumberFormat="1" applyFont="1" applyFill="1" applyBorder="1" applyAlignment="1">
      <alignment horizontal="center"/>
    </xf>
    <xf numFmtId="49" fontId="6" fillId="4" borderId="24" xfId="0" applyNumberFormat="1" applyFont="1" applyFill="1" applyBorder="1" applyAlignment="1">
      <alignment horizontal="left" wrapText="1" indent="1"/>
    </xf>
    <xf numFmtId="165" fontId="15" fillId="5" borderId="18" xfId="1" applyNumberFormat="1" applyFont="1" applyFill="1" applyBorder="1"/>
    <xf numFmtId="165" fontId="10" fillId="6" borderId="18" xfId="1" applyNumberFormat="1" applyFont="1" applyFill="1" applyBorder="1"/>
    <xf numFmtId="9" fontId="6" fillId="4" borderId="18" xfId="1" applyNumberFormat="1" applyFont="1" applyFill="1" applyBorder="1" applyAlignment="1">
      <alignment horizontal="center"/>
    </xf>
    <xf numFmtId="49" fontId="11" fillId="4" borderId="25" xfId="1" applyNumberFormat="1" applyFont="1" applyFill="1" applyBorder="1" applyAlignment="1">
      <alignment horizontal="left" indent="1"/>
    </xf>
    <xf numFmtId="0" fontId="0" fillId="0" borderId="0" xfId="0" applyAlignment="1"/>
    <xf numFmtId="0" fontId="4" fillId="0" borderId="11" xfId="1" applyNumberFormat="1" applyFont="1" applyFill="1" applyBorder="1" applyAlignment="1"/>
    <xf numFmtId="0" fontId="4" fillId="0" borderId="12" xfId="1" applyNumberFormat="1" applyFont="1" applyFill="1" applyBorder="1" applyAlignment="1"/>
    <xf numFmtId="0" fontId="6" fillId="0" borderId="20" xfId="1" applyNumberFormat="1" applyFont="1" applyFill="1" applyBorder="1" applyAlignment="1"/>
    <xf numFmtId="0" fontId="6" fillId="0" borderId="12" xfId="1" applyNumberFormat="1" applyFont="1" applyFill="1" applyBorder="1" applyAlignment="1"/>
    <xf numFmtId="0" fontId="6" fillId="5" borderId="13" xfId="1" applyNumberFormat="1" applyFont="1" applyFill="1" applyBorder="1" applyAlignment="1"/>
    <xf numFmtId="0" fontId="12" fillId="0" borderId="22" xfId="1" applyNumberFormat="1" applyFont="1" applyFill="1" applyBorder="1" applyAlignment="1"/>
    <xf numFmtId="0" fontId="12" fillId="4" borderId="23" xfId="1" applyNumberFormat="1" applyFont="1" applyFill="1" applyBorder="1" applyAlignment="1"/>
    <xf numFmtId="0" fontId="6" fillId="7" borderId="26" xfId="0" applyFont="1" applyFill="1" applyBorder="1" applyAlignment="1">
      <alignment horizontal="right" wrapText="1"/>
    </xf>
    <xf numFmtId="0" fontId="6" fillId="7" borderId="26" xfId="0" applyFont="1" applyFill="1" applyBorder="1" applyAlignment="1">
      <alignment horizontal="center" wrapText="1"/>
    </xf>
    <xf numFmtId="165" fontId="10" fillId="8" borderId="26" xfId="1" applyNumberFormat="1" applyFont="1" applyFill="1" applyBorder="1"/>
    <xf numFmtId="9" fontId="6" fillId="8" borderId="26" xfId="2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12" fillId="7" borderId="28" xfId="0" applyFont="1" applyFill="1" applyBorder="1" applyAlignment="1">
      <alignment horizontal="center"/>
    </xf>
    <xf numFmtId="0" fontId="12" fillId="7" borderId="29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30" xfId="0" applyFont="1" applyFill="1" applyBorder="1" applyAlignment="1">
      <alignment horizontal="center"/>
    </xf>
    <xf numFmtId="165" fontId="12" fillId="0" borderId="0" xfId="1" applyNumberFormat="1" applyFont="1" applyFill="1" applyBorder="1"/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23002-E56B-48F5-B8AB-E1B8EB492F69}">
  <dimension ref="A1:O13"/>
  <sheetViews>
    <sheetView tabSelected="1" workbookViewId="0">
      <selection activeCell="I16" sqref="I16"/>
    </sheetView>
  </sheetViews>
  <sheetFormatPr defaultRowHeight="14.4" x14ac:dyDescent="0.3"/>
  <cols>
    <col min="1" max="1" width="11.77734375" style="58" customWidth="1"/>
    <col min="2" max="2" width="32.5546875" customWidth="1"/>
    <col min="3" max="3" width="10.33203125" customWidth="1"/>
    <col min="4" max="4" width="10.44140625" customWidth="1"/>
    <col min="5" max="5" width="12.21875" customWidth="1"/>
    <col min="6" max="6" width="10.109375" customWidth="1"/>
    <col min="7" max="7" width="10" customWidth="1"/>
    <col min="8" max="8" width="9.77734375" customWidth="1"/>
    <col min="9" max="9" width="9.5546875" customWidth="1"/>
    <col min="10" max="10" width="9.44140625" customWidth="1"/>
    <col min="11" max="11" width="65.44140625" customWidth="1"/>
    <col min="12" max="12" width="10.33203125" customWidth="1"/>
    <col min="13" max="14" width="10.109375" customWidth="1"/>
    <col min="15" max="15" width="9.77734375" customWidth="1"/>
  </cols>
  <sheetData>
    <row r="1" spans="1:15" ht="15" thickBot="1" x14ac:dyDescent="0.35"/>
    <row r="2" spans="1:15" ht="21" x14ac:dyDescent="0.3">
      <c r="A2" s="1" t="s">
        <v>24</v>
      </c>
      <c r="B2" s="2"/>
      <c r="C2" s="3"/>
      <c r="D2" s="4"/>
      <c r="E2" s="4"/>
      <c r="F2" s="5"/>
      <c r="G2" s="6"/>
      <c r="H2" s="6"/>
      <c r="I2" s="6"/>
      <c r="J2" s="6"/>
      <c r="K2" s="7"/>
      <c r="L2" s="70" t="s">
        <v>23</v>
      </c>
      <c r="M2" s="71"/>
      <c r="N2" s="71"/>
      <c r="O2" s="72"/>
    </row>
    <row r="3" spans="1:15" ht="21" x14ac:dyDescent="0.3">
      <c r="A3" s="8" t="s">
        <v>0</v>
      </c>
      <c r="B3" s="9"/>
      <c r="C3" s="10"/>
      <c r="D3" s="11"/>
      <c r="E3" s="11"/>
      <c r="F3" s="12"/>
      <c r="G3" s="13"/>
      <c r="H3" s="14"/>
      <c r="I3" s="14"/>
      <c r="J3" s="14"/>
      <c r="K3" s="15"/>
      <c r="L3" s="73"/>
      <c r="M3" s="74"/>
      <c r="N3" s="74"/>
      <c r="O3" s="75"/>
    </row>
    <row r="4" spans="1:15" ht="103.2" customHeight="1" thickBot="1" x14ac:dyDescent="0.35">
      <c r="A4" s="16" t="s">
        <v>1</v>
      </c>
      <c r="B4" s="17" t="s">
        <v>2</v>
      </c>
      <c r="C4" s="18" t="s">
        <v>11</v>
      </c>
      <c r="D4" s="18" t="s">
        <v>3</v>
      </c>
      <c r="E4" s="18" t="s">
        <v>12</v>
      </c>
      <c r="F4" s="19" t="s">
        <v>13</v>
      </c>
      <c r="G4" s="19" t="s">
        <v>14</v>
      </c>
      <c r="H4" s="20" t="s">
        <v>15</v>
      </c>
      <c r="I4" s="18" t="s">
        <v>16</v>
      </c>
      <c r="J4" s="18" t="s">
        <v>17</v>
      </c>
      <c r="K4" s="21" t="s">
        <v>18</v>
      </c>
      <c r="L4" s="66" t="s">
        <v>19</v>
      </c>
      <c r="M4" s="67" t="s">
        <v>20</v>
      </c>
      <c r="N4" s="66" t="s">
        <v>21</v>
      </c>
      <c r="O4" s="67" t="s">
        <v>22</v>
      </c>
    </row>
    <row r="5" spans="1:15" ht="15.6" x14ac:dyDescent="0.3">
      <c r="A5" s="59"/>
      <c r="B5" s="22"/>
      <c r="C5" s="23"/>
      <c r="D5" s="24"/>
      <c r="E5" s="24"/>
      <c r="F5" s="25"/>
      <c r="G5" s="26"/>
      <c r="H5" s="27"/>
      <c r="I5" s="27"/>
      <c r="J5" s="27"/>
      <c r="K5" s="28"/>
      <c r="L5" s="68">
        <f>G5*1.05</f>
        <v>0</v>
      </c>
      <c r="M5" s="69" t="str">
        <f t="shared" ref="M5:M13" si="0">IFERROR(L5/G5,"n/a")</f>
        <v>n/a</v>
      </c>
      <c r="N5" s="68">
        <f>L5*1.05</f>
        <v>0</v>
      </c>
      <c r="O5" s="69" t="str">
        <f>IFERROR(N5/L5,"n/a")</f>
        <v>n/a</v>
      </c>
    </row>
    <row r="6" spans="1:15" ht="15.6" x14ac:dyDescent="0.3">
      <c r="A6" s="60">
        <v>4355</v>
      </c>
      <c r="B6" s="22" t="s">
        <v>4</v>
      </c>
      <c r="C6" s="24"/>
      <c r="D6" s="40">
        <v>1000</v>
      </c>
      <c r="E6" s="29">
        <v>603</v>
      </c>
      <c r="F6" s="25"/>
      <c r="G6" s="26">
        <v>1000</v>
      </c>
      <c r="H6" s="27">
        <f>IFERROR(F6/D6,"n/a")</f>
        <v>0</v>
      </c>
      <c r="I6" s="27">
        <f>IFERROR(G6/D6,"n/a")</f>
        <v>1</v>
      </c>
      <c r="J6" s="27" t="str">
        <f>IFERROR(G6/F6,"n/a")</f>
        <v>n/a</v>
      </c>
      <c r="K6" s="30" t="s">
        <v>5</v>
      </c>
      <c r="L6" s="68">
        <f>G6*1.05</f>
        <v>1050</v>
      </c>
      <c r="M6" s="69">
        <f t="shared" si="0"/>
        <v>1.05</v>
      </c>
      <c r="N6" s="68">
        <f>L6*1.05</f>
        <v>1102.5</v>
      </c>
      <c r="O6" s="69">
        <f>IFERROR(N6/L6,"n/a")</f>
        <v>1.05</v>
      </c>
    </row>
    <row r="7" spans="1:15" ht="36" customHeight="1" thickBot="1" x14ac:dyDescent="0.35">
      <c r="A7" s="32"/>
      <c r="B7" s="33" t="s">
        <v>6</v>
      </c>
      <c r="C7" s="34">
        <f>SUM(C6:C6)</f>
        <v>0</v>
      </c>
      <c r="D7" s="34">
        <f>SUM(D6:D6)</f>
        <v>1000</v>
      </c>
      <c r="E7" s="34">
        <f>SUM(E6:E6)</f>
        <v>603</v>
      </c>
      <c r="F7" s="34">
        <f>SUM(F6:F6)</f>
        <v>0</v>
      </c>
      <c r="G7" s="34">
        <f>SUM(G6:G6)</f>
        <v>1000</v>
      </c>
      <c r="H7" s="35">
        <f>IFERROR(F7/D7,"n/a")</f>
        <v>0</v>
      </c>
      <c r="I7" s="35">
        <f>IFERROR(G7/D7,"n/a")</f>
        <v>1</v>
      </c>
      <c r="J7" s="36" t="str">
        <f>IFERROR(G7/F7,"n/a")</f>
        <v>n/a</v>
      </c>
      <c r="K7" s="37"/>
      <c r="L7" s="68">
        <f>G7*1.05</f>
        <v>1050</v>
      </c>
      <c r="M7" s="69">
        <f t="shared" si="0"/>
        <v>1.05</v>
      </c>
      <c r="N7" s="68">
        <f>L7*1.05</f>
        <v>1102.5</v>
      </c>
      <c r="O7" s="69">
        <f>IFERROR(N7/L7,"n/a")</f>
        <v>1.05</v>
      </c>
    </row>
    <row r="8" spans="1:15" ht="15.6" x14ac:dyDescent="0.3">
      <c r="A8" s="61">
        <v>4356</v>
      </c>
      <c r="B8" s="38" t="s">
        <v>25</v>
      </c>
      <c r="C8" s="39"/>
      <c r="D8" s="40">
        <v>50000</v>
      </c>
      <c r="E8" s="40">
        <v>0</v>
      </c>
      <c r="F8" s="41"/>
      <c r="G8" s="26">
        <v>0</v>
      </c>
      <c r="H8" s="42"/>
      <c r="I8" s="42"/>
      <c r="J8" s="42"/>
      <c r="K8" s="30"/>
      <c r="L8" s="68">
        <f>G8*1.05</f>
        <v>0</v>
      </c>
      <c r="M8" s="69" t="str">
        <f t="shared" si="0"/>
        <v>n/a</v>
      </c>
      <c r="N8" s="68">
        <f>L8*1.05</f>
        <v>0</v>
      </c>
      <c r="O8" s="69" t="str">
        <f>IFERROR(N8/L8,"n/a")</f>
        <v>n/a</v>
      </c>
    </row>
    <row r="9" spans="1:15" ht="25.2" customHeight="1" x14ac:dyDescent="0.3">
      <c r="A9" s="61">
        <v>4721</v>
      </c>
      <c r="B9" s="38" t="s">
        <v>7</v>
      </c>
      <c r="C9" s="39"/>
      <c r="D9" s="76">
        <v>14235</v>
      </c>
      <c r="E9" s="40">
        <v>2298</v>
      </c>
      <c r="F9" s="41"/>
      <c r="G9" s="43">
        <v>0</v>
      </c>
      <c r="H9" s="42">
        <f>IFERROR(F9/D9,"n/a")</f>
        <v>0</v>
      </c>
      <c r="I9" s="42">
        <f>IFERROR(G9/D9,"n/a")</f>
        <v>0</v>
      </c>
      <c r="J9" s="42" t="str">
        <f>IFERROR(G9/F9,"n/a")</f>
        <v>n/a</v>
      </c>
      <c r="K9" s="31" t="s">
        <v>8</v>
      </c>
      <c r="L9" s="68">
        <f>G9*1.05</f>
        <v>0</v>
      </c>
      <c r="M9" s="69" t="str">
        <f t="shared" si="0"/>
        <v>n/a</v>
      </c>
      <c r="N9" s="68">
        <f>L9*1.05</f>
        <v>0</v>
      </c>
      <c r="O9" s="69" t="str">
        <f>IFERROR(N9/L9,"n/a")</f>
        <v>n/a</v>
      </c>
    </row>
    <row r="10" spans="1:15" ht="15.6" x14ac:dyDescent="0.3">
      <c r="A10" s="62"/>
      <c r="B10" s="44"/>
      <c r="C10" s="39"/>
      <c r="D10" s="40"/>
      <c r="E10" s="40"/>
      <c r="F10" s="41"/>
      <c r="G10" s="26"/>
      <c r="H10" s="42"/>
      <c r="I10" s="42"/>
      <c r="J10" s="42"/>
      <c r="K10" s="30"/>
      <c r="L10" s="68">
        <f>G10*1.05</f>
        <v>0</v>
      </c>
      <c r="M10" s="69" t="str">
        <f t="shared" si="0"/>
        <v>n/a</v>
      </c>
      <c r="N10" s="68">
        <f>L10*1.05</f>
        <v>0</v>
      </c>
      <c r="O10" s="69" t="str">
        <f>IFERROR(N10/L10,"n/a")</f>
        <v>n/a</v>
      </c>
    </row>
    <row r="11" spans="1:15" ht="15.6" x14ac:dyDescent="0.3">
      <c r="A11" s="63"/>
      <c r="B11" s="45" t="s">
        <v>9</v>
      </c>
      <c r="C11" s="46">
        <f>SUM(C8:C10)</f>
        <v>0</v>
      </c>
      <c r="D11" s="47">
        <f>SUM(D8:D10)</f>
        <v>64235</v>
      </c>
      <c r="E11" s="47">
        <f>SUM(E8:E10)</f>
        <v>2298</v>
      </c>
      <c r="F11" s="48">
        <f>SUM(F8:F10)</f>
        <v>0</v>
      </c>
      <c r="G11" s="49">
        <f>SUM(G8:G10)</f>
        <v>0</v>
      </c>
      <c r="H11" s="50">
        <f t="shared" ref="H11" si="1">IFERROR(F11/D11,"n/a")</f>
        <v>0</v>
      </c>
      <c r="I11" s="50">
        <f t="shared" ref="I11" si="2">IFERROR(G11/D11,"n/a")</f>
        <v>0</v>
      </c>
      <c r="J11" s="50" t="str">
        <f>IFERROR(G11/F11,"n/a")</f>
        <v>n/a</v>
      </c>
      <c r="K11" s="51"/>
      <c r="L11" s="68">
        <f>G11*1.05</f>
        <v>0</v>
      </c>
      <c r="M11" s="69" t="str">
        <f t="shared" si="0"/>
        <v>n/a</v>
      </c>
      <c r="N11" s="68">
        <f>L11*1.05</f>
        <v>0</v>
      </c>
      <c r="O11" s="69" t="str">
        <f>IFERROR(N11/L11,"n/a")</f>
        <v>n/a</v>
      </c>
    </row>
    <row r="12" spans="1:15" ht="15.6" x14ac:dyDescent="0.3">
      <c r="A12" s="64"/>
      <c r="B12" s="44"/>
      <c r="C12" s="39"/>
      <c r="D12" s="40"/>
      <c r="E12" s="40"/>
      <c r="F12" s="41"/>
      <c r="G12" s="26"/>
      <c r="H12" s="42"/>
      <c r="I12" s="52"/>
      <c r="J12" s="52"/>
      <c r="K12" s="30"/>
      <c r="L12" s="68">
        <f>G12*1.05</f>
        <v>0</v>
      </c>
      <c r="M12" s="69" t="str">
        <f t="shared" si="0"/>
        <v>n/a</v>
      </c>
      <c r="N12" s="68">
        <f>L12*1.05</f>
        <v>0</v>
      </c>
      <c r="O12" s="69" t="str">
        <f>IFERROR(N12/L12,"n/a")</f>
        <v>n/a</v>
      </c>
    </row>
    <row r="13" spans="1:15" ht="31.8" customHeight="1" thickBot="1" x14ac:dyDescent="0.35">
      <c r="A13" s="65"/>
      <c r="B13" s="53" t="s">
        <v>10</v>
      </c>
      <c r="C13" s="34">
        <f>C7+C11</f>
        <v>0</v>
      </c>
      <c r="D13" s="34">
        <f>D7+D11</f>
        <v>65235</v>
      </c>
      <c r="E13" s="34">
        <f>E7+E11</f>
        <v>2901</v>
      </c>
      <c r="F13" s="54">
        <f>F7+F11</f>
        <v>0</v>
      </c>
      <c r="G13" s="55">
        <f>G7+G11</f>
        <v>1000</v>
      </c>
      <c r="H13" s="56">
        <f>IFERROR(F13/D13,"n/a")</f>
        <v>0</v>
      </c>
      <c r="I13" s="56">
        <f>IFERROR(G13/D13,"n/a")</f>
        <v>1.5329194450831609E-2</v>
      </c>
      <c r="J13" s="56" t="str">
        <f>IFERROR(G13/F13,"n/a")</f>
        <v>n/a</v>
      </c>
      <c r="K13" s="57"/>
      <c r="L13" s="68">
        <f>G13*1.05</f>
        <v>1050</v>
      </c>
      <c r="M13" s="69">
        <f t="shared" si="0"/>
        <v>1.05</v>
      </c>
      <c r="N13" s="68">
        <f>L13*1.05</f>
        <v>1102.5</v>
      </c>
      <c r="O13" s="69">
        <f>IFERROR(N13/L13,"n/a")</f>
        <v>1.05</v>
      </c>
    </row>
  </sheetData>
  <mergeCells count="1">
    <mergeCell ref="L2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C84FA3040E7418E53DF000E6CBA75" ma:contentTypeVersion="18" ma:contentTypeDescription="Create a new document." ma:contentTypeScope="" ma:versionID="5caf89ee66a107da1794133fd4660a27">
  <xsd:schema xmlns:xsd="http://www.w3.org/2001/XMLSchema" xmlns:xs="http://www.w3.org/2001/XMLSchema" xmlns:p="http://schemas.microsoft.com/office/2006/metadata/properties" xmlns:ns2="13ddb142-86c1-463f-9a12-a992385bda94" xmlns:ns3="e0ea50aa-9a19-4cb4-ba41-57597350199e" targetNamespace="http://schemas.microsoft.com/office/2006/metadata/properties" ma:root="true" ma:fieldsID="2ff0fd2272f1d3dc53d6b5d162648649" ns2:_="" ns3:_="">
    <xsd:import namespace="13ddb142-86c1-463f-9a12-a992385bda94"/>
    <xsd:import namespace="e0ea50aa-9a19-4cb4-ba41-575973501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db142-86c1-463f-9a12-a992385bd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919250d-7dcb-4f5e-b444-383715c1c0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a50aa-9a19-4cb4-ba41-5759735019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82454-37fd-4db9-bffb-e75612a8fe8e}" ma:internalName="TaxCatchAll" ma:showField="CatchAllData" ma:web="e0ea50aa-9a19-4cb4-ba41-575973501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a50aa-9a19-4cb4-ba41-57597350199e" xsi:nil="true"/>
    <lcf76f155ced4ddcb4097134ff3c332f xmlns="13ddb142-86c1-463f-9a12-a992385bd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2E53CB-D12C-43B5-A423-5205BF4A2F00}"/>
</file>

<file path=customXml/itemProps2.xml><?xml version="1.0" encoding="utf-8"?>
<ds:datastoreItem xmlns:ds="http://schemas.openxmlformats.org/officeDocument/2006/customXml" ds:itemID="{C8B19F58-0D97-463E-9107-A54168F559F3}"/>
</file>

<file path=customXml/itemProps3.xml><?xml version="1.0" encoding="utf-8"?>
<ds:datastoreItem xmlns:ds="http://schemas.openxmlformats.org/officeDocument/2006/customXml" ds:itemID="{6562D379-CE22-4E0C-9D4A-BA74A595D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Davis</dc:creator>
  <cp:lastModifiedBy>Danielle Davis</cp:lastModifiedBy>
  <dcterms:created xsi:type="dcterms:W3CDTF">2026-09-24T09:27:50Z</dcterms:created>
  <dcterms:modified xsi:type="dcterms:W3CDTF">2026-09-24T11:53:15Z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0x0101009B5C84FA3040E7418E53DF000E6CBA75</vt:lpwstr>
  </property>
  <property fmtid="{D5CDD505-2E9C-101B-9397-08002B2CF9AE}" pid="3" name="MediaServiceImageTags">
    <vt:lpwstr/>
  </property>
</Properties>
</file>