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ratfieldmortimer.sharepoint.com/sites/ParishOffice/Shared Documents/ADMINISTRATION 2026 - 2027/FINANCE/Budget and CIL Trackers/"/>
    </mc:Choice>
  </mc:AlternateContent>
  <xr:revisionPtr revIDLastSave="1429" documentId="8_{319FF7AF-09E1-4E62-869A-BB092722A83F}" xr6:coauthVersionLast="47" xr6:coauthVersionMax="47" xr10:uidLastSave="{9FCCFF51-01D2-453D-8C36-65395CA5DFB1}"/>
  <bookViews>
    <workbookView xWindow="-120" yWindow="-120" windowWidth="29040" windowHeight="15720" xr2:uid="{E05C21FD-B53C-4B76-9B66-4B0022105F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E33" i="1"/>
  <c r="F27" i="1" l="1"/>
  <c r="E27" i="1"/>
  <c r="M38" i="1"/>
  <c r="M32" i="1"/>
  <c r="H32" i="1"/>
  <c r="M26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L32" i="1" l="1"/>
  <c r="L33" i="1" s="1"/>
  <c r="H33" i="1"/>
  <c r="K27" i="1"/>
  <c r="K33" i="1" s="1"/>
  <c r="H26" i="1"/>
  <c r="L26" i="1" s="1"/>
  <c r="H25" i="1"/>
  <c r="L25" i="1" s="1"/>
  <c r="H24" i="1"/>
  <c r="L24" i="1" s="1"/>
  <c r="H23" i="1"/>
  <c r="L23" i="1" s="1"/>
  <c r="H22" i="1"/>
  <c r="L22" i="1" s="1"/>
  <c r="H21" i="1"/>
  <c r="L21" i="1" s="1"/>
  <c r="H17" i="1"/>
  <c r="L17" i="1" s="1"/>
  <c r="H19" i="1"/>
  <c r="L19" i="1" s="1"/>
  <c r="H7" i="1" l="1"/>
  <c r="K39" i="1"/>
  <c r="E39" i="1"/>
  <c r="H38" i="1"/>
  <c r="L38" i="1" s="1"/>
  <c r="H20" i="1"/>
  <c r="L20" i="1" s="1"/>
  <c r="H18" i="1"/>
  <c r="L18" i="1" s="1"/>
  <c r="H11" i="1"/>
  <c r="L11" i="1" s="1"/>
  <c r="F39" i="1"/>
  <c r="H39" i="1" l="1"/>
  <c r="L39" i="1"/>
  <c r="H10" i="1"/>
  <c r="L10" i="1" s="1"/>
  <c r="H9" i="1"/>
  <c r="L9" i="1" s="1"/>
  <c r="H8" i="1"/>
  <c r="L8" i="1" s="1"/>
  <c r="H27" i="1" l="1"/>
  <c r="L7" i="1"/>
  <c r="L27" i="1" s="1"/>
</calcChain>
</file>

<file path=xl/sharedStrings.xml><?xml version="1.0" encoding="utf-8"?>
<sst xmlns="http://schemas.openxmlformats.org/spreadsheetml/2006/main" count="56" uniqueCount="39">
  <si>
    <t>Nominal Code</t>
  </si>
  <si>
    <t>Project</t>
  </si>
  <si>
    <t>Balance</t>
  </si>
  <si>
    <t>Totals</t>
  </si>
  <si>
    <t>`</t>
  </si>
  <si>
    <t>Amount Spent to Date</t>
  </si>
  <si>
    <t>Other POs Raised</t>
  </si>
  <si>
    <t>Amount(s) Committed</t>
  </si>
  <si>
    <t>Notes re Amounts Spent to Date</t>
  </si>
  <si>
    <t>Notes re Other Pos Raised</t>
  </si>
  <si>
    <t>Current Budget Detail</t>
  </si>
  <si>
    <t>Current Budget Agreed</t>
  </si>
  <si>
    <t>EMR Detail</t>
  </si>
  <si>
    <t>Subsequent POs Raised/Invoices Received</t>
  </si>
  <si>
    <t>Notes re Subsequent POs Raised/Invoices Received</t>
  </si>
  <si>
    <t>All figures are ex- VAT</t>
  </si>
  <si>
    <t>Staff Costs</t>
  </si>
  <si>
    <t>Pension Admin Charge</t>
  </si>
  <si>
    <t>Training</t>
  </si>
  <si>
    <t>Chairman's Allowance</t>
  </si>
  <si>
    <t>Audit Fee</t>
  </si>
  <si>
    <t>Insurance Fee</t>
  </si>
  <si>
    <t>Admin Expenses</t>
  </si>
  <si>
    <t>Annual Subscriptions</t>
  </si>
  <si>
    <t>Hall Rental</t>
  </si>
  <si>
    <t>Office- Rent/Rates/Utility</t>
  </si>
  <si>
    <t>Bank Charges</t>
  </si>
  <si>
    <t>Remembrance day commemeration</t>
  </si>
  <si>
    <t>Tennis Court Clubspark</t>
  </si>
  <si>
    <t>Unbedgeted Expenditure</t>
  </si>
  <si>
    <t>PWLB Loan</t>
  </si>
  <si>
    <t>Grants to other bodies</t>
  </si>
  <si>
    <t>Admin EMRs</t>
  </si>
  <si>
    <t>4030/ EMR353</t>
  </si>
  <si>
    <t>Election Expenses</t>
  </si>
  <si>
    <t>Percentage of budget spent</t>
  </si>
  <si>
    <t>Grants</t>
  </si>
  <si>
    <t>Opening Balance 01/04/2026</t>
  </si>
  <si>
    <t>Admin Budget Tracker 2025/26 - Cost Centre 101 as at 31/07/26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</si>
</sst>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[$£-809]* #,##0.00_-;\-[$£-809]* #,##0.00_-;_-[$£-809]* &quot;-&quot;??_-;_-@_-"/>
    <numFmt numFmtId="165" formatCode="&quot;£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color rgb="FF000000"/>
      <name val="Calibri"/>
      <family val="2"/>
    </font>
    <font>
      <sz val="11"/>
      <color rgb="FF4472C4"/>
      <name val="Calibri"/>
      <family val="2"/>
    </font>
    <font>
      <b/>
      <sz val="16"/>
      <color rgb="FF000000"/>
      <name val="Calibri"/>
      <family val="2"/>
    </font>
    <font>
      <sz val="10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0" borderId="7" xfId="1" applyNumberFormat="1" applyFont="1" applyBorder="1" applyAlignment="1">
      <alignment horizontal="right" vertical="center"/>
    </xf>
    <xf numFmtId="0" fontId="0" fillId="0" borderId="7" xfId="1" applyNumberFormat="1" applyFon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49" fontId="6" fillId="0" borderId="5" xfId="1" applyNumberFormat="1" applyFont="1" applyFill="1" applyBorder="1" applyAlignment="1">
      <alignment horizontal="left" vertical="top" wrapText="1"/>
    </xf>
    <xf numFmtId="49" fontId="6" fillId="0" borderId="6" xfId="1" applyNumberFormat="1" applyFont="1" applyFill="1" applyBorder="1" applyAlignment="1">
      <alignment horizontal="left" vertical="top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44" fontId="0" fillId="0" borderId="7" xfId="2" applyFont="1" applyBorder="1" applyAlignment="1">
      <alignment horizontal="center" vertical="center"/>
    </xf>
    <xf numFmtId="165" fontId="4" fillId="0" borderId="7" xfId="1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164" fontId="3" fillId="0" borderId="6" xfId="1" applyNumberFormat="1" applyFont="1" applyBorder="1" applyAlignment="1">
      <alignment horizontal="right" vertical="center"/>
    </xf>
    <xf numFmtId="0" fontId="0" fillId="0" borderId="6" xfId="1" applyNumberFormat="1" applyFont="1" applyBorder="1" applyAlignment="1">
      <alignment horizontal="center" vertical="center"/>
    </xf>
    <xf numFmtId="44" fontId="0" fillId="0" borderId="6" xfId="2" applyFont="1" applyBorder="1" applyAlignment="1">
      <alignment horizontal="right" vertical="center"/>
    </xf>
    <xf numFmtId="44" fontId="0" fillId="0" borderId="6" xfId="2" applyFont="1" applyBorder="1" applyAlignment="1">
      <alignment horizontal="center" vertical="center"/>
    </xf>
    <xf numFmtId="165" fontId="4" fillId="0" borderId="6" xfId="1" applyNumberFormat="1" applyFont="1" applyFill="1" applyBorder="1" applyAlignment="1">
      <alignment horizontal="center" vertical="center" wrapText="1"/>
    </xf>
    <xf numFmtId="49" fontId="6" fillId="0" borderId="7" xfId="1" applyNumberFormat="1" applyFont="1" applyFill="1" applyBorder="1" applyAlignment="1">
      <alignment horizontal="left" vertical="top" wrapText="1"/>
    </xf>
    <xf numFmtId="44" fontId="0" fillId="0" borderId="7" xfId="2" applyFont="1" applyBorder="1" applyAlignment="1">
      <alignment horizontal="right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164" fontId="3" fillId="0" borderId="5" xfId="1" applyNumberFormat="1" applyFont="1" applyBorder="1" applyAlignment="1">
      <alignment horizontal="right" vertical="center"/>
    </xf>
    <xf numFmtId="44" fontId="0" fillId="0" borderId="5" xfId="2" applyFont="1" applyBorder="1" applyAlignment="1">
      <alignment horizontal="right" vertical="center"/>
    </xf>
    <xf numFmtId="0" fontId="0" fillId="0" borderId="6" xfId="0" applyBorder="1"/>
    <xf numFmtId="0" fontId="0" fillId="0" borderId="5" xfId="0" applyBorder="1" applyAlignment="1">
      <alignment horizontal="center" vertical="center"/>
    </xf>
    <xf numFmtId="49" fontId="6" fillId="0" borderId="5" xfId="1" applyNumberFormat="1" applyFont="1" applyFill="1" applyBorder="1" applyAlignment="1">
      <alignment horizontal="left" vertical="center" wrapText="1"/>
    </xf>
    <xf numFmtId="49" fontId="6" fillId="0" borderId="5" xfId="1" applyNumberFormat="1" applyFont="1" applyFill="1" applyBorder="1" applyAlignment="1">
      <alignment horizontal="left" wrapText="1"/>
    </xf>
    <xf numFmtId="49" fontId="10" fillId="0" borderId="5" xfId="1" applyNumberFormat="1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44" fontId="0" fillId="0" borderId="5" xfId="2" applyFont="1" applyBorder="1" applyAlignment="1">
      <alignment horizontal="left" vertical="center" wrapText="1"/>
    </xf>
    <xf numFmtId="44" fontId="0" fillId="0" borderId="5" xfId="2" applyFont="1" applyBorder="1" applyAlignment="1">
      <alignment horizontal="left" vertical="center"/>
    </xf>
    <xf numFmtId="0" fontId="6" fillId="0" borderId="5" xfId="1" applyNumberFormat="1" applyFont="1" applyBorder="1" applyAlignment="1">
      <alignment horizontal="center" vertical="center"/>
    </xf>
    <xf numFmtId="0" fontId="6" fillId="0" borderId="5" xfId="1" applyNumberFormat="1" applyFont="1" applyBorder="1" applyAlignment="1">
      <alignment horizontal="center" vertical="center" wrapText="1"/>
    </xf>
    <xf numFmtId="0" fontId="5" fillId="0" borderId="5" xfId="1" applyNumberFormat="1" applyFont="1" applyBorder="1" applyAlignment="1">
      <alignment horizontal="center" vertical="center" wrapText="1"/>
    </xf>
    <xf numFmtId="0" fontId="6" fillId="0" borderId="5" xfId="1" applyNumberFormat="1" applyFont="1" applyBorder="1" applyAlignment="1">
      <alignment horizontal="left" vertical="center"/>
    </xf>
    <xf numFmtId="0" fontId="6" fillId="0" borderId="5" xfId="1" applyNumberFormat="1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5" fillId="0" borderId="5" xfId="1" applyNumberFormat="1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2" borderId="5" xfId="0" applyFont="1" applyFill="1" applyBorder="1" applyAlignment="1">
      <alignment wrapText="1"/>
    </xf>
    <xf numFmtId="164" fontId="3" fillId="2" borderId="5" xfId="1" applyNumberFormat="1" applyFont="1" applyFill="1" applyBorder="1" applyAlignment="1">
      <alignment horizontal="right"/>
    </xf>
    <xf numFmtId="44" fontId="13" fillId="2" borderId="5" xfId="2" applyFont="1" applyFill="1" applyBorder="1" applyAlignment="1">
      <alignment horizontal="right"/>
    </xf>
    <xf numFmtId="165" fontId="3" fillId="2" borderId="5" xfId="1" applyNumberFormat="1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/>
    </xf>
    <xf numFmtId="44" fontId="4" fillId="0" borderId="5" xfId="1" applyNumberFormat="1" applyFont="1" applyFill="1" applyBorder="1" applyAlignment="1">
      <alignment horizontal="center" vertical="center" wrapText="1"/>
    </xf>
    <xf numFmtId="44" fontId="3" fillId="2" borderId="5" xfId="0" applyNumberFormat="1" applyFont="1" applyFill="1" applyBorder="1"/>
    <xf numFmtId="44" fontId="6" fillId="0" borderId="5" xfId="1" applyNumberFormat="1" applyFont="1" applyBorder="1" applyAlignment="1">
      <alignment horizontal="center" vertical="center"/>
    </xf>
    <xf numFmtId="44" fontId="11" fillId="0" borderId="5" xfId="1" applyNumberFormat="1" applyFont="1" applyFill="1" applyBorder="1" applyAlignment="1">
      <alignment horizontal="center" vertical="center" wrapText="1"/>
    </xf>
    <xf numFmtId="44" fontId="6" fillId="0" borderId="5" xfId="2" applyFont="1" applyBorder="1" applyAlignment="1">
      <alignment horizontal="center" vertical="center"/>
    </xf>
    <xf numFmtId="44" fontId="5" fillId="0" borderId="5" xfId="2" applyFont="1" applyBorder="1" applyAlignment="1">
      <alignment horizontal="center" vertical="center"/>
    </xf>
    <xf numFmtId="44" fontId="5" fillId="0" borderId="8" xfId="2" applyFont="1" applyBorder="1" applyAlignment="1">
      <alignment horizontal="center" vertical="center"/>
    </xf>
    <xf numFmtId="44" fontId="5" fillId="0" borderId="9" xfId="2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3" fillId="2" borderId="5" xfId="1" applyNumberFormat="1" applyFont="1" applyFill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49" fontId="12" fillId="2" borderId="5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horizontal="center" vertical="center" wrapText="1"/>
    </xf>
    <xf numFmtId="49" fontId="6" fillId="2" borderId="5" xfId="1" applyNumberFormat="1" applyFont="1" applyFill="1" applyBorder="1" applyAlignment="1">
      <alignment horizontal="left" vertical="top" wrapText="1"/>
    </xf>
    <xf numFmtId="164" fontId="3" fillId="2" borderId="5" xfId="1" applyNumberFormat="1" applyFont="1" applyFill="1" applyBorder="1" applyAlignment="1">
      <alignment horizontal="right" vertical="center"/>
    </xf>
    <xf numFmtId="44" fontId="2" fillId="2" borderId="5" xfId="2" applyFont="1" applyFill="1" applyBorder="1" applyAlignment="1">
      <alignment horizontal="right" vertical="center"/>
    </xf>
    <xf numFmtId="44" fontId="2" fillId="2" borderId="5" xfId="2" applyFont="1" applyFill="1" applyBorder="1" applyAlignment="1">
      <alignment horizontal="center" vertical="center"/>
    </xf>
    <xf numFmtId="44" fontId="11" fillId="2" borderId="5" xfId="1" applyNumberFormat="1" applyFont="1" applyFill="1" applyBorder="1" applyAlignment="1">
      <alignment horizontal="center" vertical="center" wrapText="1"/>
    </xf>
    <xf numFmtId="0" fontId="12" fillId="2" borderId="5" xfId="1" applyNumberFormat="1" applyFont="1" applyFill="1" applyBorder="1" applyAlignment="1">
      <alignment horizontal="center" vertical="center"/>
    </xf>
    <xf numFmtId="44" fontId="2" fillId="2" borderId="5" xfId="1" applyNumberFormat="1" applyFont="1" applyFill="1" applyBorder="1" applyAlignment="1">
      <alignment horizontal="center" vertical="center"/>
    </xf>
    <xf numFmtId="0" fontId="6" fillId="0" borderId="10" xfId="0" applyFont="1" applyBorder="1"/>
    <xf numFmtId="44" fontId="0" fillId="0" borderId="8" xfId="2" applyFont="1" applyBorder="1" applyAlignment="1">
      <alignment horizontal="center" vertical="center"/>
    </xf>
    <xf numFmtId="44" fontId="4" fillId="0" borderId="8" xfId="1" applyNumberFormat="1" applyFont="1" applyFill="1" applyBorder="1" applyAlignment="1">
      <alignment horizontal="center" vertical="center" wrapText="1"/>
    </xf>
    <xf numFmtId="0" fontId="0" fillId="0" borderId="8" xfId="1" applyNumberFormat="1" applyFont="1" applyBorder="1" applyAlignment="1">
      <alignment horizontal="center" vertical="center" wrapText="1"/>
    </xf>
    <xf numFmtId="44" fontId="6" fillId="0" borderId="8" xfId="1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164" fontId="13" fillId="0" borderId="5" xfId="1" applyNumberFormat="1" applyFont="1" applyBorder="1" applyAlignment="1">
      <alignment horizontal="right" vertical="center"/>
    </xf>
    <xf numFmtId="44" fontId="0" fillId="0" borderId="9" xfId="2" applyFont="1" applyBorder="1" applyAlignment="1">
      <alignment horizontal="right" vertical="center"/>
    </xf>
    <xf numFmtId="44" fontId="6" fillId="0" borderId="11" xfId="2" applyFont="1" applyBorder="1" applyAlignment="1">
      <alignment horizontal="center" vertical="center"/>
    </xf>
    <xf numFmtId="44" fontId="11" fillId="0" borderId="4" xfId="1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/>
    </xf>
    <xf numFmtId="44" fontId="0" fillId="0" borderId="5" xfId="2" applyFont="1" applyBorder="1" applyAlignment="1">
      <alignment horizontal="center" vertical="center" wrapText="1"/>
    </xf>
    <xf numFmtId="164" fontId="13" fillId="0" borderId="5" xfId="1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49" fontId="6" fillId="0" borderId="0" xfId="1" applyNumberFormat="1" applyFont="1" applyFill="1" applyBorder="1" applyAlignment="1">
      <alignment horizontal="left" vertical="top" wrapText="1"/>
    </xf>
    <xf numFmtId="164" fontId="3" fillId="0" borderId="0" xfId="1" applyNumberFormat="1" applyFont="1" applyBorder="1" applyAlignment="1">
      <alignment horizontal="right" vertical="center"/>
    </xf>
    <xf numFmtId="44" fontId="0" fillId="0" borderId="0" xfId="2" applyFont="1" applyBorder="1" applyAlignment="1">
      <alignment horizontal="right" vertical="center"/>
    </xf>
    <xf numFmtId="44" fontId="0" fillId="0" borderId="0" xfId="2" applyFont="1" applyBorder="1" applyAlignment="1">
      <alignment horizontal="center" vertical="center"/>
    </xf>
    <xf numFmtId="165" fontId="4" fillId="0" borderId="0" xfId="1" applyNumberFormat="1" applyFont="1" applyFill="1" applyBorder="1" applyAlignment="1">
      <alignment horizontal="center" vertical="center" wrapText="1"/>
    </xf>
    <xf numFmtId="0" fontId="0" fillId="0" borderId="0" xfId="1" applyNumberFormat="1" applyFont="1" applyBorder="1" applyAlignment="1">
      <alignment horizontal="center" vertical="center"/>
    </xf>
    <xf numFmtId="164" fontId="13" fillId="0" borderId="0" xfId="1" applyNumberFormat="1" applyFont="1" applyBorder="1" applyAlignment="1">
      <alignment horizontal="right" vertical="center"/>
    </xf>
    <xf numFmtId="44" fontId="0" fillId="0" borderId="0" xfId="2" applyFont="1" applyBorder="1" applyAlignment="1">
      <alignment horizontal="left" vertical="center" wrapText="1"/>
    </xf>
    <xf numFmtId="44" fontId="4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left" vertical="center" wrapText="1"/>
    </xf>
    <xf numFmtId="44" fontId="6" fillId="0" borderId="0" xfId="2" applyFont="1" applyBorder="1" applyAlignment="1">
      <alignment horizontal="center" vertical="center"/>
    </xf>
    <xf numFmtId="44" fontId="11" fillId="0" borderId="0" xfId="1" applyNumberFormat="1" applyFont="1" applyFill="1" applyBorder="1" applyAlignment="1">
      <alignment horizontal="center" vertical="center" wrapText="1"/>
    </xf>
    <xf numFmtId="44" fontId="11" fillId="2" borderId="4" xfId="1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9" fontId="15" fillId="3" borderId="16" xfId="3" applyFont="1" applyFill="1" applyBorder="1"/>
    <xf numFmtId="0" fontId="0" fillId="0" borderId="17" xfId="0" applyBorder="1"/>
    <xf numFmtId="8" fontId="0" fillId="0" borderId="5" xfId="0" applyNumberFormat="1" applyBorder="1" applyAlignment="1">
      <alignment vertical="center" wrapText="1"/>
    </xf>
    <xf numFmtId="8" fontId="2" fillId="0" borderId="5" xfId="0" applyNumberFormat="1" applyFont="1" applyBorder="1" applyAlignment="1">
      <alignment vertical="center" wrapText="1"/>
    </xf>
    <xf numFmtId="8" fontId="11" fillId="2" borderId="5" xfId="1" applyNumberFormat="1" applyFont="1" applyFill="1" applyBorder="1" applyAlignment="1">
      <alignment horizontal="center" vertical="center" wrapText="1"/>
    </xf>
    <xf numFmtId="44" fontId="11" fillId="0" borderId="14" xfId="1" applyNumberFormat="1" applyFont="1" applyFill="1" applyBorder="1" applyAlignment="1">
      <alignment horizontal="center" vertical="center" wrapText="1"/>
    </xf>
    <xf numFmtId="44" fontId="11" fillId="0" borderId="12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49" fontId="6" fillId="0" borderId="8" xfId="1" applyNumberFormat="1" applyFont="1" applyFill="1" applyBorder="1" applyAlignment="1">
      <alignment horizontal="left" vertical="center" wrapText="1"/>
    </xf>
    <xf numFmtId="49" fontId="6" fillId="0" borderId="9" xfId="1" applyNumberFormat="1" applyFont="1" applyFill="1" applyBorder="1" applyAlignment="1">
      <alignment horizontal="left" vertical="center" wrapText="1"/>
    </xf>
    <xf numFmtId="164" fontId="13" fillId="0" borderId="8" xfId="1" applyNumberFormat="1" applyFont="1" applyBorder="1" applyAlignment="1">
      <alignment horizontal="center" vertical="center"/>
    </xf>
    <xf numFmtId="164" fontId="13" fillId="0" borderId="9" xfId="1" applyNumberFormat="1" applyFont="1" applyBorder="1" applyAlignment="1">
      <alignment horizontal="center" vertical="center"/>
    </xf>
    <xf numFmtId="44" fontId="0" fillId="0" borderId="8" xfId="2" applyFont="1" applyBorder="1" applyAlignment="1">
      <alignment horizontal="center" vertical="center"/>
    </xf>
    <xf numFmtId="44" fontId="0" fillId="0" borderId="9" xfId="2" applyFont="1" applyBorder="1" applyAlignment="1">
      <alignment horizontal="center" vertical="center"/>
    </xf>
    <xf numFmtId="44" fontId="0" fillId="0" borderId="8" xfId="2" applyFont="1" applyBorder="1" applyAlignment="1">
      <alignment horizontal="center" vertical="center" wrapText="1"/>
    </xf>
    <xf numFmtId="44" fontId="0" fillId="0" borderId="9" xfId="2" applyFont="1" applyBorder="1" applyAlignment="1">
      <alignment horizontal="center" vertical="center" wrapText="1"/>
    </xf>
    <xf numFmtId="44" fontId="4" fillId="0" borderId="8" xfId="1" applyNumberFormat="1" applyFont="1" applyFill="1" applyBorder="1" applyAlignment="1">
      <alignment horizontal="center" vertical="center" wrapText="1"/>
    </xf>
    <xf numFmtId="44" fontId="4" fillId="0" borderId="9" xfId="1" applyNumberFormat="1" applyFont="1" applyFill="1" applyBorder="1" applyAlignment="1">
      <alignment horizontal="center" vertical="center" wrapText="1"/>
    </xf>
    <xf numFmtId="49" fontId="6" fillId="0" borderId="18" xfId="1" applyNumberFormat="1" applyFont="1" applyFill="1" applyBorder="1" applyAlignment="1">
      <alignment horizontal="left" vertical="center" wrapText="1"/>
    </xf>
  </cellXfs>
  <cellStyles count="4">
    <cellStyle name="Comma" xfId="1" builtinId="3"/>
    <cellStyle name="Currency" xfId="2" builtinId="4"/>
    <cellStyle name="Normal" xfId="0" builtinId="0"/>
    <cellStyle name="Per 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0B90E-DEDA-4116-873B-C7AD5B95FB70}">
  <sheetPr>
    <pageSetUpPr fitToPage="1"/>
  </sheetPr>
  <dimension ref="B2:M39"/>
  <sheetViews>
    <sheetView tabSelected="1" zoomScaleNormal="100" workbookViewId="0">
      <selection activeCell="P23" sqref="P23"/>
    </sheetView>
  </sheetViews>
  <sheetFormatPr defaultRowHeight="15" x14ac:dyDescent="0.25"/>
  <cols>
    <col min="2" max="2" width="12.28515625" customWidth="1"/>
    <col min="3" max="3" width="16.7109375" customWidth="1"/>
    <col min="4" max="4" width="26.7109375" customWidth="1"/>
    <col min="5" max="5" width="15.140625" customWidth="1"/>
    <col min="6" max="6" width="14.5703125" customWidth="1"/>
    <col min="7" max="7" width="17.28515625" customWidth="1"/>
    <col min="8" max="8" width="13.28515625" customWidth="1"/>
    <col min="9" max="9" width="14.7109375" customWidth="1"/>
    <col min="10" max="10" width="14.85546875" customWidth="1"/>
    <col min="11" max="11" width="13.140625" customWidth="1"/>
    <col min="12" max="12" width="15.140625" customWidth="1"/>
    <col min="13" max="13" width="11.5703125" customWidth="1"/>
  </cols>
  <sheetData>
    <row r="2" spans="2:13" ht="21" x14ac:dyDescent="0.25">
      <c r="B2" s="114" t="s">
        <v>38</v>
      </c>
      <c r="C2" s="114"/>
      <c r="D2" s="114"/>
      <c r="E2" s="114"/>
      <c r="F2" s="114"/>
      <c r="G2" s="114"/>
      <c r="H2" s="114"/>
    </row>
    <row r="3" spans="2:13" ht="13.15" customHeight="1" x14ac:dyDescent="0.25">
      <c r="B3" s="35"/>
      <c r="C3" s="35"/>
      <c r="D3" s="35"/>
      <c r="E3" s="35"/>
      <c r="F3" s="35"/>
      <c r="G3" s="35"/>
      <c r="H3" s="35"/>
    </row>
    <row r="4" spans="2:13" ht="12.6" customHeight="1" x14ac:dyDescent="0.25">
      <c r="B4" s="52" t="s">
        <v>15</v>
      </c>
      <c r="C4" s="35"/>
      <c r="D4" s="35"/>
      <c r="E4" s="35"/>
      <c r="F4" s="35"/>
      <c r="G4" s="35"/>
      <c r="H4" s="35"/>
    </row>
    <row r="5" spans="2:13" ht="15.75" thickBot="1" x14ac:dyDescent="0.3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2:13" ht="75.75" thickBot="1" x14ac:dyDescent="0.3">
      <c r="B6" s="1" t="s">
        <v>0</v>
      </c>
      <c r="C6" s="1" t="s">
        <v>1</v>
      </c>
      <c r="D6" s="2" t="s">
        <v>10</v>
      </c>
      <c r="E6" s="2" t="s">
        <v>11</v>
      </c>
      <c r="F6" s="3" t="s">
        <v>5</v>
      </c>
      <c r="G6" s="4" t="s">
        <v>8</v>
      </c>
      <c r="H6" s="5" t="s">
        <v>2</v>
      </c>
      <c r="I6" s="2" t="s">
        <v>13</v>
      </c>
      <c r="J6" s="2" t="s">
        <v>14</v>
      </c>
      <c r="K6" s="2" t="s">
        <v>7</v>
      </c>
      <c r="L6" s="4" t="s">
        <v>2</v>
      </c>
      <c r="M6" s="106" t="s">
        <v>35</v>
      </c>
    </row>
    <row r="7" spans="2:13" ht="15.75" thickBot="1" x14ac:dyDescent="0.3">
      <c r="B7" s="29">
        <v>4000</v>
      </c>
      <c r="C7" s="8" t="s">
        <v>16</v>
      </c>
      <c r="D7" s="32"/>
      <c r="E7" s="81">
        <v>86818</v>
      </c>
      <c r="F7" s="27">
        <v>29063</v>
      </c>
      <c r="G7" s="36"/>
      <c r="H7" s="54">
        <f>E7-F7</f>
        <v>57755</v>
      </c>
      <c r="I7" s="39"/>
      <c r="J7" s="42"/>
      <c r="K7" s="56">
        <v>0</v>
      </c>
      <c r="L7" s="84">
        <f t="shared" ref="L7:L26" si="0">H7-K7</f>
        <v>57755</v>
      </c>
      <c r="M7" s="107">
        <f>+F7/E7</f>
        <v>0.33475776912621807</v>
      </c>
    </row>
    <row r="8" spans="2:13" ht="30.75" thickBot="1" x14ac:dyDescent="0.3">
      <c r="B8" s="24">
        <v>4004</v>
      </c>
      <c r="C8" s="8" t="s">
        <v>17</v>
      </c>
      <c r="D8" s="8"/>
      <c r="E8" s="81">
        <v>264</v>
      </c>
      <c r="F8" s="27">
        <v>66</v>
      </c>
      <c r="G8" s="36"/>
      <c r="H8" s="54">
        <f>E8-F8</f>
        <v>198</v>
      </c>
      <c r="I8" s="39"/>
      <c r="J8" s="42"/>
      <c r="K8" s="58"/>
      <c r="L8" s="84">
        <f t="shared" si="0"/>
        <v>198</v>
      </c>
      <c r="M8" s="107">
        <f t="shared" ref="M8:M26" si="1">+F8/E8</f>
        <v>0.25</v>
      </c>
    </row>
    <row r="9" spans="2:13" ht="15.75" thickBot="1" x14ac:dyDescent="0.3">
      <c r="B9" s="24">
        <v>4010</v>
      </c>
      <c r="C9" s="8" t="s">
        <v>18</v>
      </c>
      <c r="D9" s="25"/>
      <c r="E9" s="81">
        <v>1500</v>
      </c>
      <c r="F9" s="27">
        <v>35</v>
      </c>
      <c r="G9" s="36"/>
      <c r="H9" s="54">
        <f>E9-F9</f>
        <v>1465</v>
      </c>
      <c r="I9" s="38"/>
      <c r="J9" s="41"/>
      <c r="K9" s="58"/>
      <c r="L9" s="84">
        <f t="shared" si="0"/>
        <v>1465</v>
      </c>
      <c r="M9" s="107">
        <f t="shared" si="1"/>
        <v>2.3333333333333334E-2</v>
      </c>
    </row>
    <row r="10" spans="2:13" ht="30.75" thickBot="1" x14ac:dyDescent="0.3">
      <c r="B10" s="24">
        <v>4020</v>
      </c>
      <c r="C10" s="8" t="s">
        <v>19</v>
      </c>
      <c r="D10" s="30"/>
      <c r="E10" s="81">
        <v>500</v>
      </c>
      <c r="F10" s="27">
        <v>0</v>
      </c>
      <c r="G10" s="36"/>
      <c r="H10" s="54">
        <f>E10-F10</f>
        <v>500</v>
      </c>
      <c r="I10" s="53"/>
      <c r="J10" s="43"/>
      <c r="K10" s="59"/>
      <c r="L10" s="84">
        <f t="shared" si="0"/>
        <v>500</v>
      </c>
      <c r="M10" s="107">
        <f t="shared" si="1"/>
        <v>0</v>
      </c>
    </row>
    <row r="11" spans="2:13" ht="16.149999999999999" customHeight="1" thickBot="1" x14ac:dyDescent="0.3">
      <c r="B11" s="115">
        <v>4050</v>
      </c>
      <c r="C11" s="117" t="s">
        <v>20</v>
      </c>
      <c r="D11" s="119"/>
      <c r="E11" s="121">
        <v>1250</v>
      </c>
      <c r="F11" s="123">
        <v>-840</v>
      </c>
      <c r="G11" s="125"/>
      <c r="H11" s="127">
        <f>E11-F11</f>
        <v>2090</v>
      </c>
      <c r="I11" s="46"/>
      <c r="J11" s="75"/>
      <c r="K11" s="60"/>
      <c r="L11" s="112">
        <f>H11-SUM(K11:K16)</f>
        <v>2090</v>
      </c>
      <c r="M11" s="107">
        <f t="shared" si="1"/>
        <v>-0.67200000000000004</v>
      </c>
    </row>
    <row r="12" spans="2:13" ht="14.45" hidden="1" customHeight="1" thickBot="1" x14ac:dyDescent="0.3">
      <c r="B12" s="116"/>
      <c r="C12" s="118"/>
      <c r="D12" s="120"/>
      <c r="E12" s="122"/>
      <c r="F12" s="124"/>
      <c r="G12" s="126"/>
      <c r="H12" s="128"/>
      <c r="I12" s="47"/>
      <c r="J12" s="45"/>
      <c r="K12" s="61"/>
      <c r="L12" s="113"/>
      <c r="M12" s="107" t="e">
        <f t="shared" si="1"/>
        <v>#DIV/0!</v>
      </c>
    </row>
    <row r="13" spans="2:13" ht="14.45" hidden="1" customHeight="1" thickBot="1" x14ac:dyDescent="0.3">
      <c r="B13" s="116"/>
      <c r="C13" s="118"/>
      <c r="D13" s="120"/>
      <c r="E13" s="122"/>
      <c r="F13" s="124"/>
      <c r="G13" s="126"/>
      <c r="H13" s="128"/>
      <c r="I13" s="47"/>
      <c r="J13" s="62"/>
      <c r="K13" s="61"/>
      <c r="L13" s="113"/>
      <c r="M13" s="107" t="e">
        <f t="shared" si="1"/>
        <v>#DIV/0!</v>
      </c>
    </row>
    <row r="14" spans="2:13" ht="14.45" hidden="1" customHeight="1" thickBot="1" x14ac:dyDescent="0.3">
      <c r="B14" s="116"/>
      <c r="C14" s="118"/>
      <c r="D14" s="120"/>
      <c r="E14" s="122"/>
      <c r="F14" s="124"/>
      <c r="G14" s="126"/>
      <c r="H14" s="128"/>
      <c r="I14" s="47"/>
      <c r="J14" s="62"/>
      <c r="K14" s="61"/>
      <c r="L14" s="113"/>
      <c r="M14" s="107" t="e">
        <f t="shared" si="1"/>
        <v>#DIV/0!</v>
      </c>
    </row>
    <row r="15" spans="2:13" ht="14.45" hidden="1" customHeight="1" thickBot="1" x14ac:dyDescent="0.3">
      <c r="B15" s="116"/>
      <c r="C15" s="118"/>
      <c r="D15" s="120"/>
      <c r="E15" s="122"/>
      <c r="F15" s="124"/>
      <c r="G15" s="126"/>
      <c r="H15" s="128"/>
      <c r="I15" s="47"/>
      <c r="J15" s="45"/>
      <c r="K15" s="61"/>
      <c r="L15" s="113"/>
      <c r="M15" s="107" t="e">
        <f t="shared" si="1"/>
        <v>#DIV/0!</v>
      </c>
    </row>
    <row r="16" spans="2:13" ht="54" hidden="1" customHeight="1" thickBot="1" x14ac:dyDescent="0.3">
      <c r="B16" s="116"/>
      <c r="C16" s="118"/>
      <c r="D16" s="129"/>
      <c r="E16" s="122"/>
      <c r="F16" s="124"/>
      <c r="G16" s="126"/>
      <c r="H16" s="128"/>
      <c r="I16" s="47"/>
      <c r="J16" s="45"/>
      <c r="K16" s="61"/>
      <c r="L16" s="113"/>
      <c r="M16" s="107" t="e">
        <f t="shared" si="1"/>
        <v>#DIV/0!</v>
      </c>
    </row>
    <row r="17" spans="2:13" ht="54" customHeight="1" thickBot="1" x14ac:dyDescent="0.3">
      <c r="B17" s="88">
        <v>4051</v>
      </c>
      <c r="C17" s="89" t="s">
        <v>22</v>
      </c>
      <c r="D17" s="30"/>
      <c r="E17" s="87">
        <v>5200</v>
      </c>
      <c r="F17" s="27">
        <v>1307</v>
      </c>
      <c r="G17" s="86"/>
      <c r="H17" s="54">
        <f t="shared" ref="H17:H26" si="2">E17-F17</f>
        <v>3893</v>
      </c>
      <c r="I17" s="53"/>
      <c r="J17" s="85"/>
      <c r="K17" s="59"/>
      <c r="L17" s="84">
        <f>H17-K17</f>
        <v>3893</v>
      </c>
      <c r="M17" s="107">
        <f t="shared" si="1"/>
        <v>0.25134615384615383</v>
      </c>
    </row>
    <row r="18" spans="2:13" ht="15.75" thickBot="1" x14ac:dyDescent="0.3">
      <c r="B18" s="24">
        <v>4052</v>
      </c>
      <c r="C18" s="8" t="s">
        <v>21</v>
      </c>
      <c r="D18" s="25"/>
      <c r="E18" s="81">
        <v>1752</v>
      </c>
      <c r="F18" s="27">
        <v>1905</v>
      </c>
      <c r="G18" s="37"/>
      <c r="H18" s="54">
        <f t="shared" si="2"/>
        <v>-153</v>
      </c>
      <c r="I18" s="38"/>
      <c r="J18" s="41"/>
      <c r="K18" s="83"/>
      <c r="L18" s="84">
        <f>H18-K18</f>
        <v>-153</v>
      </c>
      <c r="M18" s="107">
        <f t="shared" si="1"/>
        <v>1.0873287671232876</v>
      </c>
    </row>
    <row r="19" spans="2:13" ht="30.75" thickBot="1" x14ac:dyDescent="0.3">
      <c r="B19" s="24">
        <v>4053</v>
      </c>
      <c r="C19" s="8" t="s">
        <v>23</v>
      </c>
      <c r="D19" s="9"/>
      <c r="E19" s="81">
        <v>2167</v>
      </c>
      <c r="F19" s="27">
        <v>1513</v>
      </c>
      <c r="G19" s="36"/>
      <c r="H19" s="54">
        <f t="shared" ref="H19" si="3">E19-F19</f>
        <v>654</v>
      </c>
      <c r="I19" s="38"/>
      <c r="J19" s="41"/>
      <c r="K19" s="56"/>
      <c r="L19" s="84">
        <f t="shared" ref="L19" si="4">H19-K19</f>
        <v>654</v>
      </c>
      <c r="M19" s="107">
        <f t="shared" si="1"/>
        <v>0.69820027688047992</v>
      </c>
    </row>
    <row r="20" spans="2:13" ht="28.15" customHeight="1" thickBot="1" x14ac:dyDescent="0.3">
      <c r="B20" s="24">
        <v>4054</v>
      </c>
      <c r="C20" s="8" t="s">
        <v>24</v>
      </c>
      <c r="D20" s="31"/>
      <c r="E20" s="81">
        <v>1823</v>
      </c>
      <c r="F20" s="27">
        <v>498</v>
      </c>
      <c r="G20" s="36"/>
      <c r="H20" s="54">
        <f t="shared" si="2"/>
        <v>1325</v>
      </c>
      <c r="I20" s="40"/>
      <c r="J20" s="44"/>
      <c r="K20" s="59"/>
      <c r="L20" s="84">
        <f t="shared" si="0"/>
        <v>1325</v>
      </c>
      <c r="M20" s="107">
        <f t="shared" si="1"/>
        <v>0.27317608337904553</v>
      </c>
    </row>
    <row r="21" spans="2:13" ht="40.9" customHeight="1" thickBot="1" x14ac:dyDescent="0.3">
      <c r="B21" s="24">
        <v>4055</v>
      </c>
      <c r="C21" s="8" t="s">
        <v>25</v>
      </c>
      <c r="D21" s="31"/>
      <c r="E21" s="81">
        <v>5350</v>
      </c>
      <c r="F21" s="27">
        <v>2143</v>
      </c>
      <c r="G21" s="36"/>
      <c r="H21" s="54">
        <f t="shared" si="2"/>
        <v>3207</v>
      </c>
      <c r="I21" s="40"/>
      <c r="J21" s="44"/>
      <c r="K21" s="59"/>
      <c r="L21" s="84">
        <f t="shared" si="0"/>
        <v>3207</v>
      </c>
      <c r="M21" s="107">
        <f t="shared" si="1"/>
        <v>0.40056074766355138</v>
      </c>
    </row>
    <row r="22" spans="2:13" ht="40.9" customHeight="1" thickBot="1" x14ac:dyDescent="0.3">
      <c r="B22" s="24">
        <v>4057</v>
      </c>
      <c r="C22" s="8" t="s">
        <v>26</v>
      </c>
      <c r="D22" s="31"/>
      <c r="E22" s="81">
        <v>252</v>
      </c>
      <c r="F22" s="27">
        <v>61</v>
      </c>
      <c r="G22" s="36"/>
      <c r="H22" s="54">
        <f t="shared" si="2"/>
        <v>191</v>
      </c>
      <c r="I22" s="40"/>
      <c r="J22" s="44"/>
      <c r="K22" s="59"/>
      <c r="L22" s="84">
        <f t="shared" si="0"/>
        <v>191</v>
      </c>
      <c r="M22" s="107">
        <f t="shared" si="1"/>
        <v>0.24206349206349206</v>
      </c>
    </row>
    <row r="23" spans="2:13" ht="40.9" customHeight="1" thickBot="1" x14ac:dyDescent="0.3">
      <c r="B23" s="24">
        <v>4058</v>
      </c>
      <c r="C23" s="8" t="s">
        <v>27</v>
      </c>
      <c r="D23" s="31"/>
      <c r="E23" s="81">
        <v>135</v>
      </c>
      <c r="F23" s="27">
        <v>0</v>
      </c>
      <c r="G23" s="36"/>
      <c r="H23" s="54">
        <f t="shared" si="2"/>
        <v>135</v>
      </c>
      <c r="I23" s="40"/>
      <c r="J23" s="44"/>
      <c r="K23" s="59"/>
      <c r="L23" s="84">
        <f t="shared" si="0"/>
        <v>135</v>
      </c>
      <c r="M23" s="107">
        <f t="shared" si="1"/>
        <v>0</v>
      </c>
    </row>
    <row r="24" spans="2:13" ht="30.75" thickBot="1" x14ac:dyDescent="0.3">
      <c r="B24" s="24">
        <v>4060</v>
      </c>
      <c r="C24" s="8" t="s">
        <v>28</v>
      </c>
      <c r="D24" s="9"/>
      <c r="E24" s="81">
        <v>1306</v>
      </c>
      <c r="F24" s="27">
        <v>166</v>
      </c>
      <c r="G24" s="37"/>
      <c r="H24" s="54">
        <f t="shared" si="2"/>
        <v>1140</v>
      </c>
      <c r="I24" s="38"/>
      <c r="J24" s="41"/>
      <c r="K24" s="56"/>
      <c r="L24" s="84">
        <f t="shared" si="0"/>
        <v>1140</v>
      </c>
      <c r="M24" s="107">
        <f t="shared" si="1"/>
        <v>0.12710566615620214</v>
      </c>
    </row>
    <row r="25" spans="2:13" ht="30.75" thickBot="1" x14ac:dyDescent="0.3">
      <c r="B25" s="24">
        <v>4062</v>
      </c>
      <c r="C25" s="8" t="s">
        <v>29</v>
      </c>
      <c r="D25" s="9"/>
      <c r="E25" s="81">
        <v>0</v>
      </c>
      <c r="F25" s="27">
        <v>0</v>
      </c>
      <c r="G25" s="37"/>
      <c r="H25" s="54">
        <f t="shared" si="2"/>
        <v>0</v>
      </c>
      <c r="I25" s="38"/>
      <c r="J25" s="41"/>
      <c r="K25" s="56"/>
      <c r="L25" s="84">
        <f t="shared" si="0"/>
        <v>0</v>
      </c>
      <c r="M25" s="107"/>
    </row>
    <row r="26" spans="2:13" ht="15.75" thickBot="1" x14ac:dyDescent="0.3">
      <c r="B26" s="24">
        <v>4040</v>
      </c>
      <c r="C26" s="8" t="s">
        <v>30</v>
      </c>
      <c r="D26" s="9"/>
      <c r="E26" s="81">
        <v>15000</v>
      </c>
      <c r="F26" s="27">
        <v>0</v>
      </c>
      <c r="G26" s="37"/>
      <c r="H26" s="54">
        <f t="shared" si="2"/>
        <v>15000</v>
      </c>
      <c r="I26" s="38"/>
      <c r="J26" s="41"/>
      <c r="K26" s="56"/>
      <c r="L26" s="84">
        <f t="shared" si="0"/>
        <v>15000</v>
      </c>
      <c r="M26" s="107">
        <f t="shared" si="1"/>
        <v>0</v>
      </c>
    </row>
    <row r="27" spans="2:13" ht="15.75" thickBot="1" x14ac:dyDescent="0.3">
      <c r="B27" s="64"/>
      <c r="C27" s="65"/>
      <c r="D27" s="68"/>
      <c r="E27" s="69">
        <f>SUM(E7:E26)</f>
        <v>123317</v>
      </c>
      <c r="F27" s="70">
        <f>SUM(F7:F26)</f>
        <v>35917</v>
      </c>
      <c r="G27" s="71"/>
      <c r="H27" s="72">
        <f>SUM(H7:H26)</f>
        <v>87400</v>
      </c>
      <c r="I27" s="73"/>
      <c r="J27" s="73"/>
      <c r="K27" s="74">
        <f>SUM(K7:K26)</f>
        <v>0</v>
      </c>
      <c r="L27" s="105">
        <f>SUM(L7:L26)</f>
        <v>87400</v>
      </c>
      <c r="M27" s="108"/>
    </row>
    <row r="28" spans="2:13" x14ac:dyDescent="0.25">
      <c r="B28" s="11"/>
      <c r="C28" s="12"/>
      <c r="D28" s="22"/>
      <c r="E28" s="6" t="s">
        <v>4</v>
      </c>
      <c r="F28" s="23"/>
      <c r="G28" s="13"/>
      <c r="H28" s="14"/>
      <c r="I28" s="7"/>
      <c r="J28" s="7"/>
      <c r="K28" s="7"/>
      <c r="L28" s="14"/>
    </row>
    <row r="29" spans="2:13" ht="21" x14ac:dyDescent="0.25">
      <c r="B29" s="114" t="s">
        <v>31</v>
      </c>
      <c r="C29" s="114"/>
      <c r="D29" s="114"/>
      <c r="E29" s="114"/>
      <c r="F29" s="114"/>
      <c r="G29" s="114"/>
      <c r="H29" s="114"/>
      <c r="I29" s="97"/>
      <c r="J29" s="97"/>
      <c r="K29" s="97"/>
      <c r="L29" s="96"/>
    </row>
    <row r="30" spans="2:13" ht="15.75" thickBot="1" x14ac:dyDescent="0.3">
      <c r="B30" s="90"/>
      <c r="C30" s="91"/>
      <c r="D30" s="92"/>
      <c r="E30" s="93"/>
      <c r="F30" s="94"/>
      <c r="G30" s="95"/>
      <c r="H30" s="96"/>
      <c r="I30" s="97"/>
      <c r="J30" s="97"/>
      <c r="K30" s="97"/>
      <c r="L30" s="96"/>
    </row>
    <row r="31" spans="2:13" ht="75.75" thickBot="1" x14ac:dyDescent="0.3">
      <c r="B31" s="1" t="s">
        <v>0</v>
      </c>
      <c r="C31" s="1" t="s">
        <v>1</v>
      </c>
      <c r="D31" s="2" t="s">
        <v>10</v>
      </c>
      <c r="E31" s="2" t="s">
        <v>11</v>
      </c>
      <c r="F31" s="3" t="s">
        <v>5</v>
      </c>
      <c r="G31" s="4" t="s">
        <v>8</v>
      </c>
      <c r="H31" s="5" t="s">
        <v>2</v>
      </c>
      <c r="I31" s="2" t="s">
        <v>13</v>
      </c>
      <c r="J31" s="2" t="s">
        <v>14</v>
      </c>
      <c r="K31" s="2" t="s">
        <v>7</v>
      </c>
      <c r="L31" s="5" t="s">
        <v>2</v>
      </c>
    </row>
    <row r="32" spans="2:13" ht="15.75" thickBot="1" x14ac:dyDescent="0.3">
      <c r="B32" s="24">
        <v>4488</v>
      </c>
      <c r="C32" s="8" t="s">
        <v>36</v>
      </c>
      <c r="D32" s="109"/>
      <c r="E32" s="110">
        <v>1500</v>
      </c>
      <c r="F32" s="27">
        <v>0</v>
      </c>
      <c r="G32" s="36"/>
      <c r="H32" s="54">
        <f>E32-F32</f>
        <v>1500</v>
      </c>
      <c r="I32" s="39"/>
      <c r="J32" s="42"/>
      <c r="K32" s="58"/>
      <c r="L32" s="57">
        <f t="shared" ref="L32" si="5">H32-K32</f>
        <v>1500</v>
      </c>
      <c r="M32" s="107">
        <f t="shared" ref="M32" si="6">+F32/E32</f>
        <v>0</v>
      </c>
    </row>
    <row r="33" spans="2:13" ht="15.75" thickBot="1" x14ac:dyDescent="0.3">
      <c r="B33" s="64"/>
      <c r="C33" s="65"/>
      <c r="D33" s="68"/>
      <c r="E33" s="111">
        <f>SUM(E32)</f>
        <v>1500</v>
      </c>
      <c r="F33" s="111">
        <f>SUM(F32)</f>
        <v>0</v>
      </c>
      <c r="G33" s="71"/>
      <c r="H33" s="111">
        <f>SUM(H32)</f>
        <v>1500</v>
      </c>
      <c r="I33" s="73"/>
      <c r="J33" s="73"/>
      <c r="K33" s="74">
        <f>SUM(K14:K31)</f>
        <v>0</v>
      </c>
      <c r="L33" s="111">
        <f>SUM(L32)</f>
        <v>1500</v>
      </c>
    </row>
    <row r="34" spans="2:13" x14ac:dyDescent="0.25">
      <c r="B34" s="90"/>
      <c r="C34" s="91"/>
      <c r="D34" s="91"/>
      <c r="E34" s="98"/>
      <c r="F34" s="94"/>
      <c r="G34" s="99"/>
      <c r="H34" s="100"/>
      <c r="I34" s="101"/>
      <c r="J34" s="102"/>
      <c r="K34" s="103"/>
      <c r="L34" s="104"/>
    </row>
    <row r="35" spans="2:13" ht="21" x14ac:dyDescent="0.25">
      <c r="B35" s="114" t="s">
        <v>32</v>
      </c>
      <c r="C35" s="114"/>
      <c r="D35" s="114"/>
      <c r="E35" s="114"/>
      <c r="F35" s="114"/>
      <c r="G35" s="114"/>
      <c r="H35" s="114"/>
    </row>
    <row r="36" spans="2:13" ht="15.75" thickBot="1" x14ac:dyDescent="0.3">
      <c r="B36" s="15"/>
      <c r="C36" s="16"/>
      <c r="D36" s="10"/>
      <c r="E36" s="17"/>
      <c r="F36" s="19"/>
      <c r="G36" s="20"/>
      <c r="H36" s="21"/>
      <c r="I36" s="18"/>
      <c r="J36" s="18"/>
      <c r="K36" s="18"/>
      <c r="L36" s="21"/>
    </row>
    <row r="37" spans="2:13" ht="45.75" thickBot="1" x14ac:dyDescent="0.3">
      <c r="B37" s="64"/>
      <c r="C37" s="65"/>
      <c r="D37" s="66" t="s">
        <v>12</v>
      </c>
      <c r="E37" s="67" t="s">
        <v>37</v>
      </c>
      <c r="F37" s="3" t="s">
        <v>5</v>
      </c>
      <c r="G37" s="4" t="s">
        <v>8</v>
      </c>
      <c r="H37" s="5" t="s">
        <v>2</v>
      </c>
      <c r="I37" s="2" t="s">
        <v>6</v>
      </c>
      <c r="J37" s="2" t="s">
        <v>9</v>
      </c>
      <c r="K37" s="2" t="s">
        <v>7</v>
      </c>
      <c r="L37" s="5" t="s">
        <v>2</v>
      </c>
    </row>
    <row r="38" spans="2:13" ht="87" customHeight="1" thickBot="1" x14ac:dyDescent="0.3">
      <c r="B38" s="80" t="s">
        <v>33</v>
      </c>
      <c r="C38" s="80" t="s">
        <v>34</v>
      </c>
      <c r="D38" s="80"/>
      <c r="E38" s="26">
        <v>5000.0600000000004</v>
      </c>
      <c r="F38" s="82">
        <v>0</v>
      </c>
      <c r="G38" s="76"/>
      <c r="H38" s="77">
        <f t="shared" ref="H38" si="7">E38-F38</f>
        <v>5000.0600000000004</v>
      </c>
      <c r="I38" s="78"/>
      <c r="J38" s="78"/>
      <c r="K38" s="79"/>
      <c r="L38" s="57">
        <f t="shared" ref="L38" si="8">H38-K38</f>
        <v>5000.0600000000004</v>
      </c>
      <c r="M38" s="107">
        <f t="shared" ref="M38" si="9">+F38/E38</f>
        <v>0</v>
      </c>
    </row>
    <row r="39" spans="2:13" ht="16.5" thickBot="1" x14ac:dyDescent="0.3">
      <c r="B39" s="33"/>
      <c r="C39" s="48" t="s">
        <v>3</v>
      </c>
      <c r="D39" s="34"/>
      <c r="E39" s="49">
        <f>SUM(E38:E38)</f>
        <v>5000.0600000000004</v>
      </c>
      <c r="F39" s="50">
        <f>SUM(F38:F38)</f>
        <v>0</v>
      </c>
      <c r="G39" s="50"/>
      <c r="H39" s="55">
        <f>SUM(H38:H38)</f>
        <v>5000.0600000000004</v>
      </c>
      <c r="I39" s="63"/>
      <c r="J39" s="51"/>
      <c r="K39" s="50">
        <f>SUM(K38:K38)</f>
        <v>0</v>
      </c>
      <c r="L39" s="55">
        <f>SUM(L38:L38)</f>
        <v>5000.0600000000004</v>
      </c>
    </row>
  </sheetData>
  <mergeCells count="11">
    <mergeCell ref="L11:L16"/>
    <mergeCell ref="B2:H2"/>
    <mergeCell ref="B35:H35"/>
    <mergeCell ref="B11:B16"/>
    <mergeCell ref="C11:C16"/>
    <mergeCell ref="D11:D16"/>
    <mergeCell ref="E11:E16"/>
    <mergeCell ref="F11:F16"/>
    <mergeCell ref="G11:G16"/>
    <mergeCell ref="H11:H16"/>
    <mergeCell ref="B29:H29"/>
  </mergeCells>
  <pageMargins left="0.7" right="0.7" top="0.75" bottom="0.75" header="0.3" footer="0.3"/>
  <pageSetup paperSize="9" scale="45" orientation="portrait" r:id="rId1"/>
  <ignoredErrors>
    <ignoredError sqref="L11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5C84FA3040E7418E53DF000E6CBA75" ma:contentTypeVersion="18" ma:contentTypeDescription="Create a new document." ma:contentTypeScope="" ma:versionID="5caf89ee66a107da1794133fd4660a27">
  <xsd:schema xmlns:xsd="http://www.w3.org/2001/XMLSchema" xmlns:xs="http://www.w3.org/2001/XMLSchema" xmlns:p="http://schemas.microsoft.com/office/2006/metadata/properties" xmlns:ns2="13ddb142-86c1-463f-9a12-a992385bda94" xmlns:ns3="e0ea50aa-9a19-4cb4-ba41-57597350199e" targetNamespace="http://schemas.microsoft.com/office/2006/metadata/properties" ma:root="true" ma:fieldsID="2ff0fd2272f1d3dc53d6b5d162648649" ns2:_="" ns3:_="">
    <xsd:import namespace="13ddb142-86c1-463f-9a12-a992385bda94"/>
    <xsd:import namespace="e0ea50aa-9a19-4cb4-ba41-5759735019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db142-86c1-463f-9a12-a992385bd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919250d-7dcb-4f5e-b444-383715c1c0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a50aa-9a19-4cb4-ba41-57597350199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9b82454-37fd-4db9-bffb-e75612a8fe8e}" ma:internalName="TaxCatchAll" ma:showField="CatchAllData" ma:web="e0ea50aa-9a19-4cb4-ba41-5759735019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ea50aa-9a19-4cb4-ba41-57597350199e" xsi:nil="true"/>
    <lcf76f155ced4ddcb4097134ff3c332f xmlns="13ddb142-86c1-463f-9a12-a992385bda9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A358389-405B-4BB2-949C-DF443FA09C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B26E6B-F15B-498C-843C-28CBB2EC3B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ddb142-86c1-463f-9a12-a992385bda94"/>
    <ds:schemaRef ds:uri="e0ea50aa-9a19-4cb4-ba41-5759735019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E7C4FA-4520-4EBF-A8EF-1155E88DA7B8}">
  <ds:schemaRefs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13ddb142-86c1-463f-9a12-a992385bda94"/>
    <ds:schemaRef ds:uri="http://schemas.microsoft.com/office/infopath/2007/PartnerControls"/>
    <ds:schemaRef ds:uri="http://schemas.openxmlformats.org/package/2006/metadata/core-properties"/>
    <ds:schemaRef ds:uri="e0ea50aa-9a19-4cb4-ba41-57597350199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Hannawin</dc:creator>
  <cp:lastModifiedBy>Danielle Davis</cp:lastModifiedBy>
  <cp:lastPrinted>2025-07-29T14:31:42Z</cp:lastPrinted>
  <dcterms:created xsi:type="dcterms:W3CDTF">2022-09-23T15:00:02Z</dcterms:created>
  <dcterms:modified xsi:type="dcterms:W3CDTF">2026-08-07T11:43:06Z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0x0101009B5C84FA3040E7418E53DF000E6CBA75</vt:lpwstr>
  </property>
  <property fmtid="{D5CDD505-2E9C-101B-9397-08002B2CF9AE}" pid="3" name="MediaServiceImageTags">
    <vt:lpwstr/>
  </property>
</Properties>
</file>