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5-2026/Agendas/Full Council/2025-05-15/PDF/"/>
    </mc:Choice>
  </mc:AlternateContent>
  <xr:revisionPtr revIDLastSave="951" documentId="8_{184416EC-7E05-476F-B29E-133EF108E040}" xr6:coauthVersionLast="47" xr6:coauthVersionMax="47" xr10:uidLastSave="{28647E50-7D89-4DC9-BB54-2B8C9D5F0A58}"/>
  <bookViews>
    <workbookView xWindow="-17610" yWindow="0" windowWidth="17280" windowHeight="15585" tabRatio="500" activeTab="1" xr2:uid="{00000000-000D-0000-FFFF-FFFF00000000}"/>
  </bookViews>
  <sheets>
    <sheet name="Reserve Summary" sheetId="1" r:id="rId1"/>
    <sheet name="24-25 Accruals and Prepayments" sheetId="2" r:id="rId2"/>
  </sheets>
  <definedNames>
    <definedName name="_xlnm.Print_Area" localSheetId="0">'Reserve Summary'!$B$1:$D$4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2" l="1"/>
  <c r="D52" i="2"/>
  <c r="D38" i="2"/>
  <c r="J13" i="1" l="1"/>
  <c r="H22" i="1" l="1"/>
  <c r="H16" i="1"/>
  <c r="G42" i="1"/>
  <c r="J32" i="1" l="1"/>
  <c r="F35" i="2"/>
  <c r="I42" i="1"/>
  <c r="H7" i="1"/>
  <c r="F42" i="1"/>
  <c r="E42" i="1"/>
  <c r="H40" i="1"/>
  <c r="J40" i="1" s="1"/>
  <c r="H35" i="1"/>
  <c r="J35" i="1" s="1"/>
  <c r="H33" i="1"/>
  <c r="J33" i="1" s="1"/>
  <c r="H30" i="1"/>
  <c r="J30" i="1" s="1"/>
  <c r="H28" i="1"/>
  <c r="J28" i="1" s="1"/>
  <c r="H26" i="1"/>
  <c r="J26" i="1" s="1"/>
  <c r="H24" i="1"/>
  <c r="J24" i="1" s="1"/>
  <c r="J22" i="1"/>
  <c r="H18" i="1"/>
  <c r="J18" i="1" s="1"/>
  <c r="J16" i="1"/>
  <c r="J12" i="1"/>
  <c r="J11" i="1"/>
  <c r="H10" i="1"/>
  <c r="J10" i="1" s="1"/>
  <c r="H42" i="1" l="1"/>
  <c r="J7" i="1"/>
  <c r="J42" i="1" s="1"/>
  <c r="F51" i="2"/>
  <c r="F50" i="2"/>
  <c r="E14" i="2" l="1"/>
  <c r="F34" i="2"/>
  <c r="F29" i="2"/>
  <c r="F21" i="2"/>
  <c r="D45" i="2" l="1"/>
  <c r="F30" i="2"/>
  <c r="G44" i="2"/>
  <c r="G43" i="2"/>
  <c r="F26" i="2"/>
  <c r="F24" i="2"/>
  <c r="F23" i="2"/>
  <c r="F20" i="2"/>
  <c r="D27" i="2" l="1"/>
</calcChain>
</file>

<file path=xl/sharedStrings.xml><?xml version="1.0" encoding="utf-8"?>
<sst xmlns="http://schemas.openxmlformats.org/spreadsheetml/2006/main" count="148" uniqueCount="114">
  <si>
    <t>Reserve</t>
  </si>
  <si>
    <t>Account code</t>
  </si>
  <si>
    <t>Emergency spending reserves</t>
  </si>
  <si>
    <t>General Reserves</t>
  </si>
  <si>
    <t>Statutory reserves</t>
  </si>
  <si>
    <t>Reserves for asset commissioning / replacement</t>
  </si>
  <si>
    <t>EMR Cemetery extension</t>
  </si>
  <si>
    <t>EMR Tennis courts</t>
  </si>
  <si>
    <t>Total Reserves</t>
  </si>
  <si>
    <t>EMR community Infrastructure Levy</t>
  </si>
  <si>
    <t>Comments</t>
  </si>
  <si>
    <t>Other Reserves</t>
  </si>
  <si>
    <t>EMR Election Expenses</t>
  </si>
  <si>
    <t>Code</t>
  </si>
  <si>
    <t>Description</t>
  </si>
  <si>
    <t xml:space="preserve">Description </t>
  </si>
  <si>
    <t>£ increases GR</t>
  </si>
  <si>
    <t>Income Net of VAT</t>
  </si>
  <si>
    <t>Expense Net of VAT</t>
  </si>
  <si>
    <t>TOTALS</t>
  </si>
  <si>
    <t xml:space="preserve">Balance Prior to Reserve Adjustments </t>
  </si>
  <si>
    <t>CR</t>
  </si>
  <si>
    <t>EMR Fairground Works</t>
  </si>
  <si>
    <t>31/03 Suez -  waste collection March</t>
  </si>
  <si>
    <t>DR with NET Amount</t>
  </si>
  <si>
    <t xml:space="preserve">Reversing Journal Journal Entry </t>
  </si>
  <si>
    <t>Inter EMR transfer</t>
  </si>
  <si>
    <t>334 CIL 21/22</t>
  </si>
  <si>
    <t>EMR Neighbourhood Plan</t>
  </si>
  <si>
    <t>Retained for climate emergncy projects.</t>
  </si>
  <si>
    <t xml:space="preserve">EMR Transfers  &amp; Set UP   </t>
  </si>
  <si>
    <t>£ reduces GR</t>
  </si>
  <si>
    <t>Invoices received after 31st of March, for work undertaken before the 31st of March, are treated as Accruals 510</t>
  </si>
  <si>
    <t>TOTAL</t>
  </si>
  <si>
    <t>Accruals 510</t>
  </si>
  <si>
    <t>335 CIL 22/23</t>
  </si>
  <si>
    <t>CR Expenditure Code</t>
  </si>
  <si>
    <t>DR 110</t>
  </si>
  <si>
    <t>Reversing Journal</t>
  </si>
  <si>
    <t>01/03 SCS Feb Fairground grass cutting</t>
  </si>
  <si>
    <t>01/04 SCS March Fairground grass cutting</t>
  </si>
  <si>
    <t>01/04 Smart Pension admin charge</t>
  </si>
  <si>
    <t>Retained from 2020/21 for conservation boards.</t>
  </si>
  <si>
    <t>EMR Roads, Footpaths and Commons</t>
  </si>
  <si>
    <r>
      <t xml:space="preserve">Accruals: </t>
    </r>
    <r>
      <rPr>
        <sz val="12"/>
        <color theme="1"/>
        <rFont val="Calibri"/>
        <family val="2"/>
      </rPr>
      <t>Other Accruals</t>
    </r>
  </si>
  <si>
    <t>SMPC Reserves Policy</t>
  </si>
  <si>
    <t>Reversing Journal Journal Entry</t>
  </si>
  <si>
    <r>
      <rPr>
        <sz val="12"/>
        <color theme="1"/>
        <rFont val="Calibri"/>
        <family val="2"/>
      </rPr>
      <t>Receipts in Advance</t>
    </r>
    <r>
      <rPr>
        <b/>
        <sz val="12"/>
        <color theme="1"/>
        <rFont val="Calibri"/>
        <family val="2"/>
      </rPr>
      <t>:</t>
    </r>
    <r>
      <rPr>
        <sz val="12"/>
        <color theme="1"/>
        <rFont val="Calibri"/>
        <family val="2"/>
      </rPr>
      <t xml:space="preserve"> Income for 2024/25 received in March 2024</t>
    </r>
  </si>
  <si>
    <t>DR Income Code</t>
  </si>
  <si>
    <t>CR Receipts in Advance</t>
  </si>
  <si>
    <t>02/04 A. Hazleden - community awards</t>
  </si>
  <si>
    <t>Invoices received prior to 31st March but paid after 31st March are treated as Creditors 500</t>
  </si>
  <si>
    <t>Year end internal audit fee</t>
  </si>
  <si>
    <t>Year end external audit fee</t>
  </si>
  <si>
    <t>Creditors 500</t>
  </si>
  <si>
    <t>DR Debtors</t>
  </si>
  <si>
    <t>336 CIL 23/24</t>
  </si>
  <si>
    <t>EMR Cycleway and Footpath</t>
  </si>
  <si>
    <t xml:space="preserve">EMR Windmill Common </t>
  </si>
  <si>
    <t>EMR Community Grant Fund</t>
  </si>
  <si>
    <t>Opening Balance April 2024</t>
  </si>
  <si>
    <t>Closing Balance March 2025</t>
  </si>
  <si>
    <t>Outstanding Spend for 2024/25  from EMRs (Accruals)</t>
  </si>
  <si>
    <t>Forecast Balances once EMR Accruals have been applied</t>
  </si>
  <si>
    <t>Operating reserve</t>
  </si>
  <si>
    <t>337 CIL 24/25</t>
  </si>
  <si>
    <t>Brewery Common tree work undertaken by WBC and agreed as per FC 09/03 23 22/131 4</t>
  </si>
  <si>
    <t>EMR Climate Environment</t>
  </si>
  <si>
    <r>
      <rPr>
        <sz val="12"/>
        <color theme="1"/>
        <rFont val="Calibri"/>
        <family val="2"/>
      </rPr>
      <t>Debtors</t>
    </r>
    <r>
      <rPr>
        <b/>
        <sz val="12"/>
        <color theme="1"/>
        <rFont val="Calibri"/>
        <family val="2"/>
      </rPr>
      <t>:</t>
    </r>
    <r>
      <rPr>
        <sz val="12"/>
        <color theme="1"/>
        <rFont val="Calibri"/>
        <family val="2"/>
      </rPr>
      <t xml:space="preserve"> Income for 2024/25 received 2025/26</t>
    </r>
  </si>
  <si>
    <r>
      <t xml:space="preserve">Creditors and Accruals: </t>
    </r>
    <r>
      <rPr>
        <sz val="12"/>
        <color theme="1"/>
        <rFont val="Calibri"/>
        <family val="2"/>
      </rPr>
      <t>Expenses for 2024/25 which were paid 2025/26 - reduce General Reserve</t>
    </r>
  </si>
  <si>
    <t>06/03 WBC - Willink contribution</t>
  </si>
  <si>
    <t>26/03 Tactical - dog bin emptying March</t>
  </si>
  <si>
    <t>25/03 Mortimer Methodist Church- Feb</t>
  </si>
  <si>
    <t>04/04 Mortimer Methodist church March</t>
  </si>
  <si>
    <r>
      <t xml:space="preserve">Prepayments: </t>
    </r>
    <r>
      <rPr>
        <sz val="12"/>
        <color theme="1"/>
        <rFont val="Calibri"/>
        <family val="2"/>
      </rPr>
      <t>Expenses paid in 2024/25 for 2025/26 maintain in Prepayments Code 110</t>
    </r>
  </si>
  <si>
    <t>POs Raised in 2024/25 for Work Completed 2025/26 &amp; other accruals</t>
  </si>
  <si>
    <t>EMR Playground Equipment</t>
  </si>
  <si>
    <t>Gyrospiral replacement 24/25</t>
  </si>
  <si>
    <t xml:space="preserve"> Vitaplay - quarterly maintenance</t>
  </si>
  <si>
    <t>31/03 Dads shop- March Hazard Tape</t>
  </si>
  <si>
    <t>04/04 Tactical- cemetery grass cutting</t>
  </si>
  <si>
    <t>24/03 Tactical- cemetery grass cutting</t>
  </si>
  <si>
    <t>Infinity Playgrounds: Gyro Spiral</t>
  </si>
  <si>
    <t>13/04 D Sturt - IT support</t>
  </si>
  <si>
    <t>JPAG recommend the authority, depending on size, holds between 3 and 12 months of net revenue expenditure. An authority with income/expenditure in excess of £200,000 should plan towards 3 months equivalent general reserve. £118,097 represents 7 months worth.</t>
  </si>
  <si>
    <t>Windmill Common maintenance as agreed as part of the 2025/26 budget process</t>
  </si>
  <si>
    <t>£10,000 transfer agreed as per the 2025/26 budget.</t>
  </si>
  <si>
    <t>Community to manage - hold against projects arising</t>
  </si>
  <si>
    <t>Proposed to transfer 35,180.70 to cemetery extension for memorial wall</t>
  </si>
  <si>
    <t>transfer 11,903 to cememtery extension for memorial wall</t>
  </si>
  <si>
    <t xml:space="preserve">transfer 23,277.70 to cememtery extension for memorial wall Transfer 58,637 to cycleway </t>
  </si>
  <si>
    <t xml:space="preserve">transfer 158,363 to cycleway </t>
  </si>
  <si>
    <t>Proposed to transfer £217,000 to cycleway EMR from CIL</t>
  </si>
  <si>
    <t>As per FC meeting X 35,181 was agreed for memorial wall proposed to be transferred from CIL</t>
  </si>
  <si>
    <t>2018 Reserve Policy agreed to provide replacement value over 15 year cycle with the aim to get £50K by March 2029. As part of the 2025/26 budget process it was agreed to transfer £2,334 from General Reserves to achieve the replacement value needed.</t>
  </si>
  <si>
    <t>EMR Fairground Water Supply</t>
  </si>
  <si>
    <t>Water supply proposed to be covered by CIL and members bid</t>
  </si>
  <si>
    <t>Ridge: post planning work remaining balance</t>
  </si>
  <si>
    <t>Aspect arboriculture: tree survey stage 2</t>
  </si>
  <si>
    <t>Ridge: design work</t>
  </si>
  <si>
    <t>Oakey tree services: Fairground works</t>
  </si>
  <si>
    <t xml:space="preserve">White horse: cemetery extension </t>
  </si>
  <si>
    <t>White horse: memorial wall for cemetery extension</t>
  </si>
  <si>
    <t>4808-323</t>
  </si>
  <si>
    <t>EMR Fairground Tree Works</t>
  </si>
  <si>
    <t>Proposed EMR for Treeworks, PO raised in 24/25 PO 2427</t>
  </si>
  <si>
    <t>PO number</t>
  </si>
  <si>
    <t>POs rasied in 2024/25 for work completed in 2025/26 that have EMR</t>
  </si>
  <si>
    <t>Nominal ledger</t>
  </si>
  <si>
    <t>9000-320</t>
  </si>
  <si>
    <t>4210-320</t>
  </si>
  <si>
    <t>Other Accruals: For Information only</t>
  </si>
  <si>
    <t>Oliver Signs</t>
  </si>
  <si>
    <t>08/04Tactical West End Road Carp Park Waste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</si>
</sst>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sz val="11"/>
      <color rgb="FF00B05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theme="0" tint="-0.14999847407452621"/>
      <name val="Arial"/>
      <family val="2"/>
    </font>
    <font>
      <sz val="12"/>
      <color rgb="FF00B050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7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rgb="FF37415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11" xfId="0" applyBorder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0" fontId="8" fillId="0" borderId="11" xfId="0" applyFont="1" applyBorder="1"/>
    <xf numFmtId="0" fontId="10" fillId="0" borderId="11" xfId="0" applyFont="1" applyBorder="1"/>
    <xf numFmtId="0" fontId="11" fillId="0" borderId="11" xfId="0" applyFont="1" applyBorder="1"/>
    <xf numFmtId="0" fontId="0" fillId="0" borderId="9" xfId="0" applyBorder="1"/>
    <xf numFmtId="0" fontId="0" fillId="0" borderId="15" xfId="0" applyBorder="1"/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11" xfId="0" applyFont="1" applyBorder="1"/>
    <xf numFmtId="0" fontId="14" fillId="0" borderId="11" xfId="0" applyFont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/>
    <xf numFmtId="0" fontId="15" fillId="0" borderId="11" xfId="0" applyFont="1" applyBorder="1"/>
    <xf numFmtId="0" fontId="16" fillId="0" borderId="1" xfId="0" applyFont="1" applyBorder="1" applyAlignment="1">
      <alignment horizontal="left" indent="1"/>
    </xf>
    <xf numFmtId="0" fontId="16" fillId="0" borderId="2" xfId="0" applyFont="1" applyBorder="1" applyAlignment="1">
      <alignment horizontal="center"/>
    </xf>
    <xf numFmtId="0" fontId="17" fillId="0" borderId="7" xfId="0" applyFont="1" applyBorder="1" applyAlignment="1">
      <alignment horizontal="left" wrapText="1" indent="1"/>
    </xf>
    <xf numFmtId="0" fontId="16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9" xfId="0" applyFont="1" applyBorder="1"/>
    <xf numFmtId="0" fontId="16" fillId="2" borderId="8" xfId="0" applyFont="1" applyFill="1" applyBorder="1" applyAlignment="1">
      <alignment horizontal="left" indent="1"/>
    </xf>
    <xf numFmtId="0" fontId="16" fillId="2" borderId="9" xfId="0" applyFont="1" applyFill="1" applyBorder="1" applyAlignment="1">
      <alignment horizontal="left" indent="1"/>
    </xf>
    <xf numFmtId="0" fontId="17" fillId="2" borderId="11" xfId="0" applyFont="1" applyFill="1" applyBorder="1" applyAlignment="1">
      <alignment horizontal="left" wrapText="1" indent="1"/>
    </xf>
    <xf numFmtId="0" fontId="16" fillId="2" borderId="9" xfId="0" applyFont="1" applyFill="1" applyBorder="1" applyAlignment="1">
      <alignment horizontal="center"/>
    </xf>
    <xf numFmtId="3" fontId="16" fillId="2" borderId="9" xfId="0" applyNumberFormat="1" applyFont="1" applyFill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left" indent="1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left" wrapText="1" indent="1"/>
    </xf>
    <xf numFmtId="3" fontId="16" fillId="0" borderId="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3" fontId="16" fillId="0" borderId="15" xfId="0" applyNumberFormat="1" applyFont="1" applyBorder="1" applyAlignment="1">
      <alignment horizontal="center"/>
    </xf>
    <xf numFmtId="0" fontId="16" fillId="2" borderId="11" xfId="0" applyFont="1" applyFill="1" applyBorder="1" applyAlignment="1">
      <alignment horizontal="left" wrapText="1" indent="1"/>
    </xf>
    <xf numFmtId="3" fontId="16" fillId="0" borderId="18" xfId="0" applyNumberFormat="1" applyFont="1" applyBorder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16" fillId="2" borderId="9" xfId="0" applyFont="1" applyFill="1" applyBorder="1" applyAlignment="1">
      <alignment horizontal="center" wrapText="1"/>
    </xf>
    <xf numFmtId="3" fontId="16" fillId="2" borderId="9" xfId="0" applyNumberFormat="1" applyFont="1" applyFill="1" applyBorder="1" applyAlignment="1">
      <alignment horizontal="center" wrapText="1"/>
    </xf>
    <xf numFmtId="3" fontId="16" fillId="2" borderId="10" xfId="0" applyNumberFormat="1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2" borderId="10" xfId="0" applyFont="1" applyFill="1" applyBorder="1" applyAlignment="1">
      <alignment horizontal="left" wrapText="1"/>
    </xf>
    <xf numFmtId="0" fontId="15" fillId="0" borderId="11" xfId="0" applyFont="1" applyBorder="1" applyAlignment="1">
      <alignment wrapText="1"/>
    </xf>
    <xf numFmtId="0" fontId="8" fillId="0" borderId="8" xfId="0" applyFont="1" applyBorder="1" applyAlignment="1">
      <alignment horizontal="right" vertical="center" wrapText="1"/>
    </xf>
    <xf numFmtId="0" fontId="25" fillId="0" borderId="11" xfId="0" applyFont="1" applyBorder="1"/>
    <xf numFmtId="0" fontId="25" fillId="0" borderId="11" xfId="0" applyFont="1" applyBorder="1" applyAlignment="1">
      <alignment wrapText="1"/>
    </xf>
    <xf numFmtId="0" fontId="8" fillId="0" borderId="16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/>
    </xf>
    <xf numFmtId="3" fontId="26" fillId="2" borderId="9" xfId="0" applyNumberFormat="1" applyFont="1" applyFill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2" borderId="9" xfId="0" applyNumberFormat="1" applyFont="1" applyFill="1" applyBorder="1" applyAlignment="1">
      <alignment horizontal="center" wrapText="1"/>
    </xf>
    <xf numFmtId="0" fontId="14" fillId="0" borderId="8" xfId="0" applyFont="1" applyBorder="1" applyAlignment="1">
      <alignment horizontal="right" vertical="center" wrapText="1"/>
    </xf>
    <xf numFmtId="0" fontId="27" fillId="0" borderId="11" xfId="0" applyFont="1" applyBorder="1"/>
    <xf numFmtId="0" fontId="27" fillId="0" borderId="11" xfId="0" applyFont="1" applyBorder="1" applyAlignment="1">
      <alignment wrapText="1"/>
    </xf>
    <xf numFmtId="0" fontId="8" fillId="0" borderId="0" xfId="0" applyFont="1"/>
    <xf numFmtId="0" fontId="10" fillId="0" borderId="13" xfId="0" applyFont="1" applyBorder="1" applyAlignment="1">
      <alignment horizontal="center" vertical="center" wrapText="1"/>
    </xf>
    <xf numFmtId="0" fontId="28" fillId="0" borderId="11" xfId="0" applyFont="1" applyBorder="1"/>
    <xf numFmtId="0" fontId="29" fillId="0" borderId="11" xfId="0" applyFont="1" applyBorder="1"/>
    <xf numFmtId="0" fontId="29" fillId="0" borderId="11" xfId="0" applyFont="1" applyBorder="1" applyAlignment="1">
      <alignment wrapText="1"/>
    </xf>
    <xf numFmtId="0" fontId="10" fillId="0" borderId="2" xfId="0" applyFont="1" applyBorder="1"/>
    <xf numFmtId="0" fontId="7" fillId="0" borderId="15" xfId="0" applyFont="1" applyBorder="1"/>
    <xf numFmtId="0" fontId="10" fillId="0" borderId="15" xfId="0" applyFont="1" applyBorder="1"/>
    <xf numFmtId="0" fontId="14" fillId="0" borderId="11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3" fontId="23" fillId="2" borderId="9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1" fillId="2" borderId="3" xfId="0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 indent="1"/>
    </xf>
    <xf numFmtId="0" fontId="2" fillId="3" borderId="15" xfId="0" applyFont="1" applyFill="1" applyBorder="1" applyAlignment="1">
      <alignment horizontal="center" wrapText="1"/>
    </xf>
    <xf numFmtId="0" fontId="32" fillId="3" borderId="15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33" fillId="0" borderId="13" xfId="0" applyFont="1" applyBorder="1" applyAlignment="1">
      <alignment vertical="top" wrapText="1"/>
    </xf>
    <xf numFmtId="3" fontId="16" fillId="0" borderId="1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 indent="1"/>
    </xf>
    <xf numFmtId="0" fontId="16" fillId="0" borderId="0" xfId="0" applyFont="1" applyAlignment="1">
      <alignment horizontal="center" wrapText="1"/>
    </xf>
    <xf numFmtId="3" fontId="16" fillId="0" borderId="12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16" fillId="0" borderId="18" xfId="0" applyFont="1" applyBorder="1" applyAlignment="1">
      <alignment horizontal="left" wrapText="1"/>
    </xf>
    <xf numFmtId="0" fontId="16" fillId="0" borderId="14" xfId="0" applyFont="1" applyBorder="1" applyAlignment="1">
      <alignment horizontal="left" inden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left" wrapText="1" indent="1"/>
    </xf>
    <xf numFmtId="3" fontId="16" fillId="0" borderId="14" xfId="0" applyNumberFormat="1" applyFont="1" applyBorder="1" applyAlignment="1">
      <alignment horizontal="center"/>
    </xf>
    <xf numFmtId="0" fontId="17" fillId="0" borderId="13" xfId="0" applyFont="1" applyBorder="1" applyAlignment="1">
      <alignment horizontal="left" wrapText="1" indent="1"/>
    </xf>
    <xf numFmtId="3" fontId="26" fillId="0" borderId="0" xfId="0" applyNumberFormat="1" applyFont="1" applyAlignment="1">
      <alignment horizontal="center"/>
    </xf>
    <xf numFmtId="3" fontId="16" fillId="0" borderId="12" xfId="0" applyNumberFormat="1" applyFont="1" applyBorder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3" fontId="16" fillId="0" borderId="18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0" fontId="16" fillId="0" borderId="14" xfId="0" applyFont="1" applyBorder="1" applyAlignment="1">
      <alignment horizontal="left" wrapText="1" indent="1"/>
    </xf>
    <xf numFmtId="3" fontId="16" fillId="0" borderId="14" xfId="0" applyNumberFormat="1" applyFont="1" applyBorder="1" applyAlignment="1">
      <alignment horizontal="center" wrapText="1"/>
    </xf>
    <xf numFmtId="3" fontId="16" fillId="0" borderId="15" xfId="0" applyNumberFormat="1" applyFont="1" applyBorder="1" applyAlignment="1">
      <alignment horizontal="center" wrapText="1"/>
    </xf>
    <xf numFmtId="3" fontId="26" fillId="0" borderId="15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3" fontId="26" fillId="0" borderId="2" xfId="0" applyNumberFormat="1" applyFont="1" applyBorder="1" applyAlignment="1">
      <alignment horizontal="center"/>
    </xf>
    <xf numFmtId="0" fontId="24" fillId="0" borderId="13" xfId="0" applyFont="1" applyBorder="1" applyAlignment="1">
      <alignment horizontal="left" wrapText="1" indent="1"/>
    </xf>
    <xf numFmtId="0" fontId="16" fillId="0" borderId="12" xfId="0" applyFont="1" applyBorder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0" fontId="21" fillId="0" borderId="13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wrapText="1" indent="1"/>
    </xf>
    <xf numFmtId="0" fontId="23" fillId="0" borderId="18" xfId="0" applyFont="1" applyBorder="1" applyAlignment="1">
      <alignment horizontal="left" wrapText="1"/>
    </xf>
    <xf numFmtId="16" fontId="15" fillId="0" borderId="11" xfId="0" applyNumberFormat="1" applyFont="1" applyBorder="1" applyAlignment="1">
      <alignment wrapText="1"/>
    </xf>
    <xf numFmtId="3" fontId="22" fillId="0" borderId="0" xfId="0" applyNumberFormat="1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7" fillId="0" borderId="7" xfId="0" applyFont="1" applyBorder="1"/>
    <xf numFmtId="0" fontId="0" fillId="0" borderId="7" xfId="0" applyBorder="1"/>
    <xf numFmtId="0" fontId="11" fillId="0" borderId="7" xfId="0" applyFont="1" applyBorder="1"/>
    <xf numFmtId="0" fontId="8" fillId="0" borderId="1" xfId="0" applyFont="1" applyBorder="1" applyAlignment="1">
      <alignment horizontal="right" vertical="center" wrapText="1"/>
    </xf>
    <xf numFmtId="0" fontId="11" fillId="0" borderId="2" xfId="0" applyFont="1" applyBorder="1"/>
    <xf numFmtId="0" fontId="8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horizontal="right" vertical="center" wrapText="1"/>
    </xf>
    <xf numFmtId="4" fontId="34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3"/>
  <sheetViews>
    <sheetView workbookViewId="0">
      <selection activeCell="D44" sqref="D44"/>
    </sheetView>
  </sheetViews>
  <sheetFormatPr defaultColWidth="11.19921875" defaultRowHeight="15.6" x14ac:dyDescent="0.3"/>
  <cols>
    <col min="1" max="1" width="5.296875" customWidth="1"/>
    <col min="2" max="2" width="25.296875" customWidth="1"/>
    <col min="3" max="3" width="11.69921875" customWidth="1"/>
    <col min="4" max="4" width="40.5" customWidth="1"/>
    <col min="5" max="5" width="11.69921875" style="11" customWidth="1"/>
    <col min="6" max="6" width="12.796875" style="11" customWidth="1"/>
    <col min="7" max="7" width="19.19921875" style="11" customWidth="1"/>
    <col min="8" max="8" width="14.59765625" style="11" customWidth="1"/>
    <col min="9" max="10" width="16.59765625" style="11" customWidth="1"/>
    <col min="11" max="11" width="32.3984375" customWidth="1"/>
    <col min="12" max="12" width="29.19921875" customWidth="1"/>
  </cols>
  <sheetData>
    <row r="1" spans="1:12" x14ac:dyDescent="0.3">
      <c r="A1" s="1"/>
      <c r="B1" s="80" t="s">
        <v>45</v>
      </c>
      <c r="C1" s="81"/>
      <c r="D1" s="82"/>
      <c r="E1" s="83"/>
      <c r="F1" s="81"/>
      <c r="G1" s="81"/>
      <c r="H1" s="84"/>
      <c r="I1" s="84"/>
      <c r="J1" s="85"/>
      <c r="K1" s="86"/>
      <c r="L1" s="13"/>
    </row>
    <row r="2" spans="1:12" ht="78" x14ac:dyDescent="0.3">
      <c r="A2" s="1"/>
      <c r="B2" s="87" t="s">
        <v>0</v>
      </c>
      <c r="C2" s="88" t="s">
        <v>1</v>
      </c>
      <c r="D2" s="89" t="s">
        <v>10</v>
      </c>
      <c r="E2" s="90" t="s">
        <v>60</v>
      </c>
      <c r="F2" s="90" t="s">
        <v>20</v>
      </c>
      <c r="G2" s="90" t="s">
        <v>30</v>
      </c>
      <c r="H2" s="90" t="s">
        <v>61</v>
      </c>
      <c r="I2" s="91" t="s">
        <v>62</v>
      </c>
      <c r="J2" s="92" t="s">
        <v>63</v>
      </c>
      <c r="K2" s="50" t="s">
        <v>10</v>
      </c>
      <c r="L2" s="14"/>
    </row>
    <row r="3" spans="1:12" x14ac:dyDescent="0.3">
      <c r="A3" s="1"/>
      <c r="B3" s="23"/>
      <c r="C3" s="24"/>
      <c r="D3" s="25"/>
      <c r="E3" s="26"/>
      <c r="F3" s="26"/>
      <c r="G3" s="27" t="s">
        <v>31</v>
      </c>
      <c r="H3" s="28"/>
      <c r="I3" s="61"/>
      <c r="J3" s="40"/>
      <c r="K3" s="54"/>
      <c r="L3" s="14"/>
    </row>
    <row r="4" spans="1:12" x14ac:dyDescent="0.3">
      <c r="A4" s="1"/>
      <c r="B4" s="23"/>
      <c r="C4" s="24"/>
      <c r="D4" s="25"/>
      <c r="E4" s="26"/>
      <c r="F4" s="26"/>
      <c r="G4" s="29" t="s">
        <v>16</v>
      </c>
      <c r="H4" s="28"/>
      <c r="I4" s="61"/>
      <c r="J4" s="40"/>
      <c r="K4" s="54"/>
      <c r="L4" s="14"/>
    </row>
    <row r="5" spans="1:12" x14ac:dyDescent="0.3">
      <c r="B5" s="23"/>
      <c r="C5" s="24"/>
      <c r="D5" s="25"/>
      <c r="E5" s="26"/>
      <c r="F5" s="26"/>
      <c r="G5" s="30" t="s">
        <v>26</v>
      </c>
      <c r="H5" s="28"/>
      <c r="I5" s="61"/>
      <c r="J5" s="40"/>
      <c r="K5" s="54"/>
    </row>
    <row r="6" spans="1:12" x14ac:dyDescent="0.3">
      <c r="B6" s="31" t="s">
        <v>2</v>
      </c>
      <c r="C6" s="32"/>
      <c r="D6" s="33"/>
      <c r="E6" s="34"/>
      <c r="F6" s="34"/>
      <c r="G6" s="34"/>
      <c r="H6" s="35"/>
      <c r="I6" s="62"/>
      <c r="J6" s="36"/>
      <c r="K6" s="55"/>
    </row>
    <row r="7" spans="1:12" ht="138" customHeight="1" x14ac:dyDescent="0.3">
      <c r="B7" s="37" t="s">
        <v>3</v>
      </c>
      <c r="C7" s="38">
        <v>310</v>
      </c>
      <c r="D7" s="93"/>
      <c r="E7" s="94">
        <v>148509</v>
      </c>
      <c r="F7" s="95">
        <v>141583</v>
      </c>
      <c r="G7" s="95">
        <v>0</v>
      </c>
      <c r="H7" s="95">
        <f>F7-G42</f>
        <v>117032</v>
      </c>
      <c r="I7" s="96">
        <v>0</v>
      </c>
      <c r="J7" s="45">
        <f>H7+I42</f>
        <v>117032</v>
      </c>
      <c r="K7" s="97" t="s">
        <v>84</v>
      </c>
    </row>
    <row r="8" spans="1:12" x14ac:dyDescent="0.3">
      <c r="B8" s="37" t="s">
        <v>64</v>
      </c>
      <c r="C8" s="38">
        <v>311</v>
      </c>
      <c r="D8" s="39"/>
      <c r="E8" s="41">
        <v>0</v>
      </c>
      <c r="F8" s="42">
        <v>50000</v>
      </c>
      <c r="G8" s="43">
        <v>0</v>
      </c>
      <c r="H8" s="43">
        <v>50000</v>
      </c>
      <c r="I8" s="63"/>
      <c r="J8" s="45">
        <v>50000</v>
      </c>
      <c r="K8" s="51"/>
    </row>
    <row r="9" spans="1:12" x14ac:dyDescent="0.3">
      <c r="B9" s="31" t="s">
        <v>4</v>
      </c>
      <c r="C9" s="34"/>
      <c r="D9" s="44"/>
      <c r="E9" s="34"/>
      <c r="F9" s="34"/>
      <c r="G9" s="35"/>
      <c r="H9" s="35"/>
      <c r="I9" s="62"/>
      <c r="J9" s="36"/>
      <c r="K9" s="53"/>
    </row>
    <row r="10" spans="1:12" ht="28.2" x14ac:dyDescent="0.3">
      <c r="B10" s="98" t="s">
        <v>9</v>
      </c>
      <c r="C10" s="99" t="s">
        <v>27</v>
      </c>
      <c r="D10" s="46"/>
      <c r="E10" s="100">
        <v>16889</v>
      </c>
      <c r="F10" s="101">
        <v>0</v>
      </c>
      <c r="G10" s="102">
        <v>0</v>
      </c>
      <c r="H10" s="101">
        <f>F10+G10</f>
        <v>0</v>
      </c>
      <c r="I10" s="102">
        <v>0</v>
      </c>
      <c r="J10" s="45">
        <f>H10-I10</f>
        <v>0</v>
      </c>
      <c r="K10" s="103"/>
    </row>
    <row r="11" spans="1:12" ht="28.2" x14ac:dyDescent="0.3">
      <c r="B11" s="37"/>
      <c r="C11" s="99" t="s">
        <v>35</v>
      </c>
      <c r="D11" s="46"/>
      <c r="E11" s="100">
        <v>17393</v>
      </c>
      <c r="F11" s="101">
        <v>11903</v>
      </c>
      <c r="G11" s="130">
        <v>-11903</v>
      </c>
      <c r="H11" s="101">
        <v>0</v>
      </c>
      <c r="I11" s="102">
        <v>0</v>
      </c>
      <c r="J11" s="45">
        <f t="shared" ref="J11:J13" si="0">H11-I11</f>
        <v>0</v>
      </c>
      <c r="K11" s="51" t="s">
        <v>89</v>
      </c>
    </row>
    <row r="12" spans="1:12" ht="42" x14ac:dyDescent="0.3">
      <c r="B12" s="37"/>
      <c r="C12" s="99" t="s">
        <v>56</v>
      </c>
      <c r="D12" s="132" t="s">
        <v>88</v>
      </c>
      <c r="E12" s="100">
        <v>81915</v>
      </c>
      <c r="F12" s="101">
        <v>81915</v>
      </c>
      <c r="G12" s="114">
        <v>-81915</v>
      </c>
      <c r="H12" s="101">
        <v>0</v>
      </c>
      <c r="I12" s="102">
        <v>0</v>
      </c>
      <c r="J12" s="45">
        <f t="shared" si="0"/>
        <v>0</v>
      </c>
      <c r="K12" s="51" t="s">
        <v>90</v>
      </c>
    </row>
    <row r="13" spans="1:12" ht="28.2" x14ac:dyDescent="0.3">
      <c r="B13" s="104"/>
      <c r="C13" s="105" t="s">
        <v>65</v>
      </c>
      <c r="D13" s="106" t="s">
        <v>92</v>
      </c>
      <c r="E13" s="107">
        <v>0</v>
      </c>
      <c r="F13" s="43">
        <v>173295</v>
      </c>
      <c r="G13" s="131">
        <v>-162897</v>
      </c>
      <c r="H13" s="43">
        <v>10398</v>
      </c>
      <c r="I13" s="63"/>
      <c r="J13" s="45">
        <f t="shared" si="0"/>
        <v>10398</v>
      </c>
      <c r="K13" s="52" t="s">
        <v>91</v>
      </c>
    </row>
    <row r="14" spans="1:12" x14ac:dyDescent="0.3">
      <c r="B14" s="31" t="s">
        <v>5</v>
      </c>
      <c r="C14" s="32"/>
      <c r="D14" s="33"/>
      <c r="E14" s="34"/>
      <c r="F14" s="34"/>
      <c r="G14" s="35"/>
      <c r="H14" s="35"/>
      <c r="I14" s="62"/>
      <c r="J14" s="36"/>
      <c r="K14" s="55"/>
    </row>
    <row r="15" spans="1:12" x14ac:dyDescent="0.3">
      <c r="B15" s="37"/>
      <c r="C15" s="38"/>
      <c r="D15" s="108"/>
      <c r="E15" s="94"/>
      <c r="F15" s="95"/>
      <c r="G15" s="95"/>
      <c r="H15" s="95"/>
      <c r="I15" s="109"/>
      <c r="J15" s="45"/>
      <c r="K15" s="51"/>
    </row>
    <row r="16" spans="1:12" ht="95.4" customHeight="1" x14ac:dyDescent="0.3">
      <c r="B16" s="98" t="s">
        <v>6</v>
      </c>
      <c r="C16" s="99">
        <v>320</v>
      </c>
      <c r="D16" s="39" t="s">
        <v>93</v>
      </c>
      <c r="E16" s="110">
        <v>40555</v>
      </c>
      <c r="F16" s="111">
        <v>65595</v>
      </c>
      <c r="G16" s="114">
        <v>35181</v>
      </c>
      <c r="H16" s="111">
        <f>F16+G16</f>
        <v>100776</v>
      </c>
      <c r="I16" s="102">
        <v>0</v>
      </c>
      <c r="J16" s="113">
        <f>H16-I16</f>
        <v>100776</v>
      </c>
      <c r="K16" s="51"/>
    </row>
    <row r="17" spans="2:11" x14ac:dyDescent="0.3">
      <c r="B17" s="98"/>
      <c r="C17" s="99"/>
      <c r="D17" s="39"/>
      <c r="E17" s="110"/>
      <c r="F17" s="111"/>
      <c r="G17" s="114"/>
      <c r="H17" s="111"/>
      <c r="I17" s="102"/>
      <c r="J17" s="113"/>
      <c r="K17" s="51"/>
    </row>
    <row r="18" spans="2:11" ht="96" customHeight="1" x14ac:dyDescent="0.3">
      <c r="B18" s="98" t="s">
        <v>7</v>
      </c>
      <c r="C18" s="99">
        <v>326</v>
      </c>
      <c r="D18" s="39" t="s">
        <v>94</v>
      </c>
      <c r="E18" s="110">
        <v>47666</v>
      </c>
      <c r="F18" s="111">
        <v>47666</v>
      </c>
      <c r="G18" s="115">
        <v>2334</v>
      </c>
      <c r="H18" s="111">
        <f>F18+G18</f>
        <v>50000</v>
      </c>
      <c r="I18" s="102">
        <v>0</v>
      </c>
      <c r="J18" s="113">
        <f>H18-I18</f>
        <v>50000</v>
      </c>
      <c r="K18" s="51"/>
    </row>
    <row r="19" spans="2:11" x14ac:dyDescent="0.3">
      <c r="B19" s="116"/>
      <c r="C19" s="105"/>
      <c r="D19" s="106"/>
      <c r="E19" s="117"/>
      <c r="F19" s="118"/>
      <c r="G19" s="118"/>
      <c r="H19" s="118"/>
      <c r="I19" s="119"/>
      <c r="J19" s="120"/>
      <c r="K19" s="52"/>
    </row>
    <row r="20" spans="2:11" x14ac:dyDescent="0.3">
      <c r="B20" s="31" t="s">
        <v>11</v>
      </c>
      <c r="C20" s="47"/>
      <c r="D20" s="44"/>
      <c r="E20" s="47"/>
      <c r="F20" s="47"/>
      <c r="G20" s="48"/>
      <c r="H20" s="48"/>
      <c r="I20" s="64"/>
      <c r="J20" s="49"/>
      <c r="K20" s="53"/>
    </row>
    <row r="21" spans="2:11" x14ac:dyDescent="0.3">
      <c r="B21" s="37"/>
      <c r="C21" s="38"/>
      <c r="D21" s="39"/>
      <c r="E21" s="121"/>
      <c r="F21" s="24"/>
      <c r="G21" s="95"/>
      <c r="H21" s="95"/>
      <c r="I21" s="122"/>
      <c r="J21" s="45"/>
      <c r="K21" s="51"/>
    </row>
    <row r="22" spans="2:11" ht="28.2" x14ac:dyDescent="0.3">
      <c r="B22" s="98" t="s">
        <v>57</v>
      </c>
      <c r="C22" s="99">
        <v>323</v>
      </c>
      <c r="D22" s="39" t="s">
        <v>87</v>
      </c>
      <c r="E22" s="110">
        <v>136939</v>
      </c>
      <c r="F22" s="111">
        <v>104726</v>
      </c>
      <c r="G22" s="114">
        <v>217000</v>
      </c>
      <c r="H22" s="111">
        <f>F22+G22</f>
        <v>321726</v>
      </c>
      <c r="I22" s="112">
        <v>0</v>
      </c>
      <c r="J22" s="113">
        <f>H22-I22</f>
        <v>321726</v>
      </c>
      <c r="K22" s="51"/>
    </row>
    <row r="23" spans="2:11" x14ac:dyDescent="0.3">
      <c r="B23" s="98"/>
      <c r="C23" s="99"/>
      <c r="D23" s="123"/>
      <c r="E23" s="124"/>
      <c r="F23" s="99"/>
      <c r="G23" s="111"/>
      <c r="H23" s="111"/>
      <c r="I23" s="125"/>
      <c r="J23" s="113"/>
      <c r="K23" s="51"/>
    </row>
    <row r="24" spans="2:11" ht="41.4" x14ac:dyDescent="0.3">
      <c r="B24" s="98" t="s">
        <v>43</v>
      </c>
      <c r="C24" s="99">
        <v>329</v>
      </c>
      <c r="D24" s="126" t="s">
        <v>66</v>
      </c>
      <c r="E24" s="124">
        <v>7727</v>
      </c>
      <c r="F24" s="99">
        <v>7727</v>
      </c>
      <c r="G24" s="111">
        <v>0</v>
      </c>
      <c r="H24" s="111">
        <f>F24+G24</f>
        <v>7727</v>
      </c>
      <c r="I24" s="112">
        <v>0</v>
      </c>
      <c r="J24" s="113">
        <f>H24-I24</f>
        <v>7727</v>
      </c>
      <c r="K24" s="51"/>
    </row>
    <row r="25" spans="2:11" x14ac:dyDescent="0.3">
      <c r="B25" s="98"/>
      <c r="C25" s="99"/>
      <c r="D25" s="127"/>
      <c r="E25" s="124"/>
      <c r="F25" s="99"/>
      <c r="G25" s="112"/>
      <c r="H25" s="111"/>
      <c r="I25" s="125"/>
      <c r="J25" s="113"/>
      <c r="K25" s="51"/>
    </row>
    <row r="26" spans="2:11" x14ac:dyDescent="0.3">
      <c r="B26" s="98" t="s">
        <v>12</v>
      </c>
      <c r="C26" s="99">
        <v>353</v>
      </c>
      <c r="D26" s="127"/>
      <c r="E26" s="124">
        <v>5074</v>
      </c>
      <c r="F26" s="99">
        <v>4994</v>
      </c>
      <c r="G26" s="115">
        <v>6</v>
      </c>
      <c r="H26" s="111">
        <f t="shared" ref="H26:H35" si="1">F26+G26</f>
        <v>5000</v>
      </c>
      <c r="I26" s="112">
        <v>0</v>
      </c>
      <c r="J26" s="113">
        <f>H26-I26</f>
        <v>5000</v>
      </c>
      <c r="K26" s="128"/>
    </row>
    <row r="27" spans="2:11" x14ac:dyDescent="0.3">
      <c r="B27" s="98"/>
      <c r="C27" s="99"/>
      <c r="D27" s="127"/>
      <c r="E27" s="124"/>
      <c r="F27" s="99"/>
      <c r="G27" s="112"/>
      <c r="H27" s="111"/>
      <c r="I27" s="125"/>
      <c r="J27" s="113"/>
      <c r="K27" s="128"/>
    </row>
    <row r="28" spans="2:11" x14ac:dyDescent="0.3">
      <c r="B28" s="37" t="s">
        <v>28</v>
      </c>
      <c r="C28" s="99">
        <v>354</v>
      </c>
      <c r="D28" s="127"/>
      <c r="E28" s="124">
        <v>22650</v>
      </c>
      <c r="F28" s="99">
        <v>20875</v>
      </c>
      <c r="G28" s="115">
        <v>4125</v>
      </c>
      <c r="H28" s="111">
        <f t="shared" si="1"/>
        <v>25000</v>
      </c>
      <c r="I28" s="112">
        <v>0</v>
      </c>
      <c r="J28" s="113">
        <f>H28-I28</f>
        <v>25000</v>
      </c>
      <c r="K28" s="103"/>
    </row>
    <row r="29" spans="2:11" x14ac:dyDescent="0.3">
      <c r="B29" s="98"/>
      <c r="C29" s="99"/>
      <c r="D29" s="127"/>
      <c r="E29" s="124"/>
      <c r="F29" s="99"/>
      <c r="G29" s="115"/>
      <c r="H29" s="111"/>
      <c r="I29" s="125"/>
      <c r="J29" s="113"/>
      <c r="K29" s="51"/>
    </row>
    <row r="30" spans="2:11" ht="28.2" x14ac:dyDescent="0.3">
      <c r="B30" s="98" t="s">
        <v>22</v>
      </c>
      <c r="C30" s="99">
        <v>351</v>
      </c>
      <c r="D30" s="127" t="s">
        <v>42</v>
      </c>
      <c r="E30" s="124">
        <v>1000</v>
      </c>
      <c r="F30" s="99">
        <v>1000</v>
      </c>
      <c r="G30" s="112">
        <v>0</v>
      </c>
      <c r="H30" s="111">
        <f t="shared" si="1"/>
        <v>1000</v>
      </c>
      <c r="I30" s="112">
        <v>0</v>
      </c>
      <c r="J30" s="113">
        <f>H30-I30</f>
        <v>1000</v>
      </c>
      <c r="K30" s="51"/>
    </row>
    <row r="31" spans="2:11" x14ac:dyDescent="0.3">
      <c r="B31" s="98"/>
      <c r="C31" s="99"/>
      <c r="D31" s="127"/>
      <c r="E31" s="124"/>
      <c r="F31" s="99"/>
      <c r="G31" s="112"/>
      <c r="H31" s="111"/>
      <c r="I31" s="125"/>
      <c r="J31" s="113"/>
      <c r="K31" s="51"/>
    </row>
    <row r="32" spans="2:11" ht="28.2" x14ac:dyDescent="0.3">
      <c r="B32" s="98" t="s">
        <v>76</v>
      </c>
      <c r="C32" s="99">
        <v>360</v>
      </c>
      <c r="D32" s="127" t="s">
        <v>77</v>
      </c>
      <c r="E32" s="124">
        <v>0</v>
      </c>
      <c r="F32" s="99">
        <v>0</v>
      </c>
      <c r="G32" s="115">
        <v>5684</v>
      </c>
      <c r="H32" s="111">
        <v>5684</v>
      </c>
      <c r="I32" s="125">
        <v>0</v>
      </c>
      <c r="J32" s="113">
        <f>H32-I32</f>
        <v>5684</v>
      </c>
      <c r="K32" s="51"/>
    </row>
    <row r="33" spans="2:11" ht="28.2" x14ac:dyDescent="0.3">
      <c r="B33" s="98" t="s">
        <v>67</v>
      </c>
      <c r="C33" s="99">
        <v>356</v>
      </c>
      <c r="D33" s="127" t="s">
        <v>29</v>
      </c>
      <c r="E33" s="124">
        <v>8357</v>
      </c>
      <c r="F33" s="99">
        <v>8341</v>
      </c>
      <c r="G33" s="112">
        <v>0</v>
      </c>
      <c r="H33" s="111">
        <f t="shared" si="1"/>
        <v>8341</v>
      </c>
      <c r="I33" s="112">
        <v>0</v>
      </c>
      <c r="J33" s="113">
        <f>H33-I33</f>
        <v>8341</v>
      </c>
      <c r="K33" s="51"/>
    </row>
    <row r="34" spans="2:11" x14ac:dyDescent="0.3">
      <c r="B34" s="98"/>
      <c r="C34" s="99"/>
      <c r="D34" s="127"/>
      <c r="E34" s="124"/>
      <c r="F34" s="99"/>
      <c r="G34" s="115"/>
      <c r="H34" s="111"/>
      <c r="I34" s="125"/>
      <c r="J34" s="113"/>
      <c r="K34" s="51"/>
    </row>
    <row r="35" spans="2:11" ht="28.2" x14ac:dyDescent="0.3">
      <c r="B35" s="98" t="s">
        <v>59</v>
      </c>
      <c r="C35" s="99">
        <v>357</v>
      </c>
      <c r="D35" s="127" t="s">
        <v>86</v>
      </c>
      <c r="E35" s="124">
        <v>10750</v>
      </c>
      <c r="F35" s="99">
        <v>3663</v>
      </c>
      <c r="G35" s="115">
        <v>6337</v>
      </c>
      <c r="H35" s="111">
        <f t="shared" si="1"/>
        <v>10000</v>
      </c>
      <c r="I35" s="112">
        <v>0</v>
      </c>
      <c r="J35" s="113">
        <f>H35-I35</f>
        <v>10000</v>
      </c>
      <c r="K35" s="51"/>
    </row>
    <row r="36" spans="2:11" x14ac:dyDescent="0.3">
      <c r="B36" s="98"/>
      <c r="C36" s="99"/>
      <c r="D36" s="127"/>
      <c r="E36" s="124"/>
      <c r="F36" s="99"/>
      <c r="G36" s="115"/>
      <c r="H36" s="111"/>
      <c r="I36" s="125"/>
      <c r="J36" s="113"/>
      <c r="K36" s="51"/>
    </row>
    <row r="37" spans="2:11" ht="28.2" x14ac:dyDescent="0.3">
      <c r="B37" s="98" t="s">
        <v>104</v>
      </c>
      <c r="C37" s="99">
        <v>361</v>
      </c>
      <c r="D37" s="127" t="s">
        <v>105</v>
      </c>
      <c r="E37" s="124">
        <v>0</v>
      </c>
      <c r="F37" s="99">
        <v>0</v>
      </c>
      <c r="G37" s="115">
        <v>1065</v>
      </c>
      <c r="H37" s="111">
        <v>1065</v>
      </c>
      <c r="I37" s="125">
        <v>0</v>
      </c>
      <c r="J37" s="113">
        <v>1065</v>
      </c>
      <c r="K37" s="51"/>
    </row>
    <row r="38" spans="2:11" x14ac:dyDescent="0.3">
      <c r="B38" s="98"/>
      <c r="C38" s="99"/>
      <c r="D38" s="127"/>
      <c r="E38" s="124"/>
      <c r="F38" s="99"/>
      <c r="G38" s="112"/>
      <c r="H38" s="111"/>
      <c r="I38" s="125"/>
      <c r="J38" s="113"/>
      <c r="K38" s="51"/>
    </row>
    <row r="39" spans="2:11" ht="28.2" x14ac:dyDescent="0.3">
      <c r="B39" s="98" t="s">
        <v>95</v>
      </c>
      <c r="C39" s="99">
        <v>362</v>
      </c>
      <c r="D39" s="127" t="s">
        <v>96</v>
      </c>
      <c r="E39" s="124">
        <v>0</v>
      </c>
      <c r="F39" s="99">
        <v>0</v>
      </c>
      <c r="G39" s="114">
        <v>4534</v>
      </c>
      <c r="H39" s="111">
        <v>4534</v>
      </c>
      <c r="I39" s="125">
        <v>0</v>
      </c>
      <c r="J39" s="113">
        <v>4534</v>
      </c>
      <c r="K39" s="51"/>
    </row>
    <row r="40" spans="2:11" ht="27.6" x14ac:dyDescent="0.3">
      <c r="B40" s="98" t="s">
        <v>58</v>
      </c>
      <c r="C40" s="99">
        <v>329</v>
      </c>
      <c r="D40" s="126" t="s">
        <v>85</v>
      </c>
      <c r="E40" s="124">
        <v>3000</v>
      </c>
      <c r="F40" s="99">
        <v>0</v>
      </c>
      <c r="G40" s="115">
        <v>5000</v>
      </c>
      <c r="H40" s="111">
        <f>F40+G40</f>
        <v>5000</v>
      </c>
      <c r="I40" s="112">
        <v>0</v>
      </c>
      <c r="J40" s="113">
        <f>H40-I40</f>
        <v>5000</v>
      </c>
      <c r="K40" s="51"/>
    </row>
    <row r="41" spans="2:11" x14ac:dyDescent="0.3">
      <c r="B41" s="98"/>
      <c r="C41" s="99"/>
      <c r="D41" s="127"/>
      <c r="E41" s="124"/>
      <c r="F41" s="99"/>
      <c r="G41" s="115"/>
      <c r="H41" s="111"/>
      <c r="I41" s="125"/>
      <c r="J41" s="113"/>
      <c r="K41" s="51"/>
    </row>
    <row r="42" spans="2:11" x14ac:dyDescent="0.3">
      <c r="B42" s="31" t="s">
        <v>8</v>
      </c>
      <c r="C42" s="32"/>
      <c r="D42" s="33"/>
      <c r="E42" s="35">
        <f>SUM(E7:E40)</f>
        <v>548424</v>
      </c>
      <c r="F42" s="35">
        <f>SUM(F7:F40)</f>
        <v>723283</v>
      </c>
      <c r="G42" s="35">
        <f>SUM(G7:G41)</f>
        <v>24551</v>
      </c>
      <c r="H42" s="35">
        <f>SUM(H7:H41)</f>
        <v>723283</v>
      </c>
      <c r="I42" s="78">
        <f>SUM(I7:I41)</f>
        <v>0</v>
      </c>
      <c r="J42" s="36">
        <f>SUM(J7:J41)</f>
        <v>723283</v>
      </c>
      <c r="K42" s="55"/>
    </row>
    <row r="43" spans="2:11" x14ac:dyDescent="0.3">
      <c r="E43"/>
      <c r="F43"/>
      <c r="G43"/>
      <c r="H43"/>
      <c r="I43"/>
      <c r="J43"/>
    </row>
    <row r="44" spans="2:11" x14ac:dyDescent="0.3">
      <c r="E44"/>
      <c r="F44"/>
      <c r="G44"/>
      <c r="H44"/>
      <c r="I44"/>
      <c r="J44"/>
    </row>
    <row r="45" spans="2:11" x14ac:dyDescent="0.3">
      <c r="E45"/>
      <c r="F45"/>
      <c r="G45"/>
      <c r="H45"/>
      <c r="I45"/>
      <c r="J45"/>
    </row>
    <row r="46" spans="2:11" x14ac:dyDescent="0.3">
      <c r="E46"/>
      <c r="F46"/>
      <c r="G46"/>
      <c r="H46"/>
      <c r="I46"/>
      <c r="J46"/>
    </row>
    <row r="47" spans="2:11" x14ac:dyDescent="0.3">
      <c r="E47"/>
      <c r="F47"/>
      <c r="G47"/>
      <c r="H47"/>
      <c r="I47"/>
      <c r="J47"/>
    </row>
    <row r="48" spans="2:11" x14ac:dyDescent="0.3">
      <c r="E48"/>
      <c r="F48"/>
      <c r="G48"/>
      <c r="H48"/>
      <c r="I48"/>
      <c r="J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spans="5:10" x14ac:dyDescent="0.3">
      <c r="E705"/>
      <c r="F705"/>
      <c r="G705"/>
      <c r="H705"/>
      <c r="I705"/>
      <c r="J705"/>
    </row>
    <row r="706" spans="5:10" x14ac:dyDescent="0.3">
      <c r="E706"/>
      <c r="F706"/>
      <c r="G706"/>
      <c r="H706"/>
      <c r="I706"/>
      <c r="J706"/>
    </row>
    <row r="707" spans="5:10" x14ac:dyDescent="0.3">
      <c r="E707"/>
      <c r="F707"/>
      <c r="G707"/>
      <c r="H707"/>
      <c r="I707"/>
      <c r="J707"/>
    </row>
    <row r="708" spans="5:10" x14ac:dyDescent="0.3">
      <c r="E708"/>
      <c r="F708"/>
      <c r="G708"/>
      <c r="H708"/>
      <c r="I708"/>
      <c r="J708"/>
    </row>
    <row r="709" spans="5:10" x14ac:dyDescent="0.3">
      <c r="E709"/>
      <c r="F709"/>
      <c r="G709"/>
      <c r="H709"/>
      <c r="I709"/>
      <c r="J709"/>
    </row>
    <row r="710" spans="5:10" x14ac:dyDescent="0.3">
      <c r="E710"/>
      <c r="F710"/>
      <c r="G710"/>
      <c r="H710"/>
      <c r="I710"/>
      <c r="J710"/>
    </row>
    <row r="711" spans="5:10" x14ac:dyDescent="0.3">
      <c r="E711"/>
      <c r="F711"/>
      <c r="G711"/>
      <c r="H711"/>
      <c r="I711"/>
      <c r="J711"/>
    </row>
    <row r="712" spans="5:10" x14ac:dyDescent="0.3">
      <c r="E712"/>
      <c r="F712" s="12"/>
      <c r="G712" s="12"/>
      <c r="H712" s="12"/>
      <c r="I712" s="12"/>
      <c r="J712" s="12"/>
    </row>
    <row r="713" spans="5:10" x14ac:dyDescent="0.3">
      <c r="E713" s="12"/>
    </row>
  </sheetData>
  <phoneticPr fontId="3" type="noConversion"/>
  <pageMargins left="0.55314960629921262" right="0.55314960629921262" top="0.80314960629921262" bottom="0.80314960629921262" header="0.5" footer="0.30314960629921262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95AC-AE2A-4DAC-9121-2C100CACB6AE}">
  <dimension ref="A2:AE66"/>
  <sheetViews>
    <sheetView tabSelected="1" topLeftCell="A46" zoomScale="106" zoomScaleNormal="106" workbookViewId="0">
      <selection activeCell="D27" sqref="D27"/>
    </sheetView>
  </sheetViews>
  <sheetFormatPr defaultRowHeight="15.6" x14ac:dyDescent="0.3"/>
  <cols>
    <col min="2" max="2" width="9.796875" customWidth="1"/>
    <col min="3" max="3" width="45.59765625" customWidth="1"/>
    <col min="5" max="5" width="10.19921875" bestFit="1" customWidth="1"/>
    <col min="12" max="12" width="10.3984375" customWidth="1"/>
    <col min="17" max="17" width="11.3984375" customWidth="1"/>
    <col min="23" max="23" width="30.8984375" customWidth="1"/>
    <col min="29" max="29" width="30.8984375" customWidth="1"/>
  </cols>
  <sheetData>
    <row r="2" spans="2:7" ht="32.4" customHeight="1" x14ac:dyDescent="0.3">
      <c r="B2" s="149" t="s">
        <v>47</v>
      </c>
      <c r="C2" s="143"/>
      <c r="D2" s="143"/>
      <c r="E2" s="143"/>
      <c r="F2" s="144" t="s">
        <v>46</v>
      </c>
      <c r="G2" s="145"/>
    </row>
    <row r="3" spans="2:7" ht="62.4" x14ac:dyDescent="0.3">
      <c r="B3" s="6" t="s">
        <v>13</v>
      </c>
      <c r="C3" s="6" t="s">
        <v>14</v>
      </c>
      <c r="D3" s="5"/>
      <c r="E3" s="7" t="s">
        <v>17</v>
      </c>
      <c r="F3" s="16" t="s">
        <v>48</v>
      </c>
      <c r="G3" s="15" t="s">
        <v>49</v>
      </c>
    </row>
    <row r="4" spans="2:7" x14ac:dyDescent="0.3">
      <c r="B4" s="17"/>
      <c r="C4" s="17"/>
      <c r="D4" s="5"/>
      <c r="E4" s="17"/>
      <c r="F4" s="19"/>
      <c r="G4" s="18"/>
    </row>
    <row r="5" spans="2:7" x14ac:dyDescent="0.3">
      <c r="B5" s="5"/>
      <c r="C5" s="5"/>
      <c r="D5" s="5"/>
      <c r="E5" s="142"/>
      <c r="F5" s="8"/>
      <c r="G5" s="5"/>
    </row>
    <row r="6" spans="2:7" x14ac:dyDescent="0.3">
      <c r="B6" s="6" t="s">
        <v>19</v>
      </c>
      <c r="C6" s="5"/>
      <c r="D6" s="5"/>
      <c r="E6" s="9"/>
      <c r="F6" s="5"/>
      <c r="G6" s="6"/>
    </row>
    <row r="7" spans="2:7" x14ac:dyDescent="0.3">
      <c r="B7" s="21"/>
      <c r="C7" s="20"/>
      <c r="D7" s="20"/>
      <c r="E7" s="73"/>
      <c r="F7" s="20"/>
      <c r="G7" s="21"/>
    </row>
    <row r="8" spans="2:7" x14ac:dyDescent="0.3">
      <c r="B8" s="74"/>
      <c r="C8" s="12"/>
      <c r="D8" s="12"/>
      <c r="E8" s="75"/>
      <c r="F8" s="12"/>
      <c r="G8" s="74"/>
    </row>
    <row r="9" spans="2:7" ht="31.2" customHeight="1" x14ac:dyDescent="0.3">
      <c r="B9" s="149" t="s">
        <v>68</v>
      </c>
      <c r="C9" s="143"/>
      <c r="D9" s="143"/>
      <c r="E9" s="143"/>
      <c r="F9" s="144" t="s">
        <v>46</v>
      </c>
      <c r="G9" s="145"/>
    </row>
    <row r="10" spans="2:7" ht="62.4" x14ac:dyDescent="0.3">
      <c r="B10" s="6" t="s">
        <v>13</v>
      </c>
      <c r="C10" s="6" t="s">
        <v>14</v>
      </c>
      <c r="D10" s="5"/>
      <c r="E10" s="7" t="s">
        <v>17</v>
      </c>
      <c r="F10" s="16" t="s">
        <v>55</v>
      </c>
      <c r="G10" s="15" t="s">
        <v>49</v>
      </c>
    </row>
    <row r="11" spans="2:7" x14ac:dyDescent="0.3">
      <c r="B11" s="17"/>
      <c r="C11" s="17"/>
      <c r="D11" s="5"/>
      <c r="E11" s="17"/>
      <c r="F11" s="153">
        <v>100</v>
      </c>
      <c r="G11" s="76"/>
    </row>
    <row r="12" spans="2:7" x14ac:dyDescent="0.3">
      <c r="B12" s="17"/>
      <c r="C12" s="17"/>
      <c r="D12" s="5"/>
      <c r="E12" s="17"/>
      <c r="F12" s="154"/>
      <c r="G12" s="76"/>
    </row>
    <row r="13" spans="2:7" x14ac:dyDescent="0.3">
      <c r="B13" s="17"/>
      <c r="C13" s="17"/>
      <c r="D13" s="5"/>
      <c r="E13" s="17"/>
      <c r="F13" s="19"/>
      <c r="G13" s="77"/>
    </row>
    <row r="14" spans="2:7" x14ac:dyDescent="0.3">
      <c r="B14" s="6" t="s">
        <v>19</v>
      </c>
      <c r="C14" s="5"/>
      <c r="D14" s="5"/>
      <c r="E14" s="9">
        <f>SUM(E11:E13)</f>
        <v>0</v>
      </c>
      <c r="F14" s="5"/>
      <c r="G14" s="6"/>
    </row>
    <row r="17" spans="2:31" ht="33" customHeight="1" x14ac:dyDescent="0.3">
      <c r="B17" s="146" t="s">
        <v>69</v>
      </c>
      <c r="C17" s="147"/>
      <c r="D17" s="147"/>
      <c r="E17" s="148"/>
      <c r="F17" s="144" t="s">
        <v>25</v>
      </c>
      <c r="G17" s="145"/>
      <c r="J17" s="3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3"/>
      <c r="AB17" s="3"/>
      <c r="AC17" s="3"/>
      <c r="AD17" s="3"/>
      <c r="AE17" s="3"/>
    </row>
    <row r="18" spans="2:31" ht="46.8" x14ac:dyDescent="0.3">
      <c r="B18" s="6" t="s">
        <v>13</v>
      </c>
      <c r="C18" s="6" t="s">
        <v>14</v>
      </c>
      <c r="D18" s="7" t="s">
        <v>18</v>
      </c>
      <c r="E18" s="5"/>
      <c r="F18" s="16" t="s">
        <v>24</v>
      </c>
      <c r="G18" s="15" t="s">
        <v>21</v>
      </c>
      <c r="K18" s="2"/>
      <c r="L18" s="2"/>
      <c r="M18" s="4"/>
      <c r="N18" s="3"/>
      <c r="O18" s="3"/>
      <c r="P18" s="2"/>
      <c r="Q18" s="2"/>
      <c r="R18" s="4"/>
      <c r="T18" s="3"/>
    </row>
    <row r="19" spans="2:31" ht="31.2" x14ac:dyDescent="0.3">
      <c r="B19" s="6"/>
      <c r="C19" s="7" t="s">
        <v>51</v>
      </c>
      <c r="D19" s="7"/>
      <c r="E19" s="5"/>
      <c r="F19" s="16"/>
      <c r="G19" s="150" t="s">
        <v>54</v>
      </c>
      <c r="K19" s="2"/>
      <c r="L19" s="2"/>
      <c r="M19" s="4"/>
      <c r="N19" s="3"/>
      <c r="O19" s="3"/>
      <c r="P19" s="2"/>
      <c r="Q19" s="2"/>
      <c r="R19" s="4"/>
      <c r="T19" s="3"/>
    </row>
    <row r="20" spans="2:31" x14ac:dyDescent="0.3">
      <c r="B20" s="22">
        <v>4300</v>
      </c>
      <c r="C20" s="56" t="s">
        <v>39</v>
      </c>
      <c r="D20" s="56">
        <v>339.33</v>
      </c>
      <c r="E20" s="5"/>
      <c r="F20" s="57">
        <f t="shared" ref="F20:F26" si="0">B20</f>
        <v>4300</v>
      </c>
      <c r="G20" s="150"/>
      <c r="K20" s="2"/>
      <c r="L20" s="2"/>
      <c r="M20" s="4"/>
      <c r="N20" s="3"/>
      <c r="O20" s="3"/>
      <c r="P20" s="2"/>
      <c r="Q20" s="2"/>
      <c r="R20" s="4"/>
      <c r="T20" s="3"/>
    </row>
    <row r="21" spans="2:31" x14ac:dyDescent="0.3">
      <c r="B21" s="22">
        <v>4054</v>
      </c>
      <c r="C21" s="129" t="s">
        <v>72</v>
      </c>
      <c r="D21" s="56">
        <v>150</v>
      </c>
      <c r="E21" s="5"/>
      <c r="F21" s="57">
        <f t="shared" si="0"/>
        <v>4054</v>
      </c>
      <c r="G21" s="150"/>
      <c r="K21" s="2"/>
      <c r="L21" s="2"/>
      <c r="M21" s="4"/>
      <c r="N21" s="3"/>
      <c r="O21" s="3"/>
      <c r="P21" s="2"/>
      <c r="Q21" s="2"/>
      <c r="R21" s="4"/>
      <c r="T21" s="3"/>
    </row>
    <row r="22" spans="2:31" x14ac:dyDescent="0.3">
      <c r="B22" s="22">
        <v>4200</v>
      </c>
      <c r="C22" s="56" t="s">
        <v>81</v>
      </c>
      <c r="D22" s="56">
        <v>80</v>
      </c>
      <c r="E22" s="5"/>
      <c r="F22" s="57">
        <v>4200</v>
      </c>
      <c r="G22" s="150"/>
      <c r="K22" s="2"/>
      <c r="L22" s="2"/>
      <c r="M22" s="4"/>
      <c r="N22" s="3"/>
      <c r="O22" s="3"/>
      <c r="P22" s="2"/>
      <c r="Q22" s="2"/>
      <c r="R22" s="4"/>
      <c r="T22" s="3"/>
    </row>
    <row r="23" spans="2:31" x14ac:dyDescent="0.3">
      <c r="B23" s="22">
        <v>4400</v>
      </c>
      <c r="C23" s="56" t="s">
        <v>70</v>
      </c>
      <c r="D23" s="22">
        <v>15075.7</v>
      </c>
      <c r="E23" s="5"/>
      <c r="F23" s="57">
        <f t="shared" si="0"/>
        <v>4400</v>
      </c>
      <c r="G23" s="150"/>
      <c r="K23" s="2"/>
      <c r="L23" s="2"/>
      <c r="M23" s="4"/>
      <c r="N23" s="3"/>
      <c r="O23" s="3"/>
      <c r="P23" s="2"/>
      <c r="Q23" s="2"/>
      <c r="R23" s="4"/>
      <c r="T23" s="3"/>
    </row>
    <row r="24" spans="2:31" x14ac:dyDescent="0.3">
      <c r="B24" s="22">
        <v>4302</v>
      </c>
      <c r="C24" s="56" t="s">
        <v>71</v>
      </c>
      <c r="D24" s="22">
        <v>121.33</v>
      </c>
      <c r="E24" s="70"/>
      <c r="F24" s="57">
        <f t="shared" si="0"/>
        <v>4302</v>
      </c>
      <c r="G24" s="150"/>
    </row>
    <row r="25" spans="2:31" x14ac:dyDescent="0.3">
      <c r="B25" s="22">
        <v>4301</v>
      </c>
      <c r="C25" s="56" t="s">
        <v>79</v>
      </c>
      <c r="D25" s="22">
        <v>5.74</v>
      </c>
      <c r="E25" s="5"/>
      <c r="F25" s="57">
        <v>4301</v>
      </c>
      <c r="G25" s="150"/>
    </row>
    <row r="26" spans="2:31" x14ac:dyDescent="0.3">
      <c r="B26" s="22">
        <v>4301</v>
      </c>
      <c r="C26" s="56" t="s">
        <v>23</v>
      </c>
      <c r="D26" s="22">
        <v>88.8</v>
      </c>
      <c r="E26" s="5"/>
      <c r="F26" s="57">
        <f t="shared" si="0"/>
        <v>4301</v>
      </c>
      <c r="G26" s="150"/>
    </row>
    <row r="27" spans="2:31" x14ac:dyDescent="0.3">
      <c r="B27" s="58" t="s">
        <v>33</v>
      </c>
      <c r="C27" s="56"/>
      <c r="D27" s="10">
        <f>SUM(D4:D26)</f>
        <v>15860.9</v>
      </c>
      <c r="E27" s="5"/>
      <c r="F27" s="8"/>
      <c r="G27" s="151"/>
    </row>
    <row r="28" spans="2:31" ht="46.8" x14ac:dyDescent="0.3">
      <c r="B28" s="22"/>
      <c r="C28" s="59" t="s">
        <v>32</v>
      </c>
      <c r="D28" s="22"/>
      <c r="E28" s="5"/>
      <c r="F28" s="8"/>
      <c r="G28" s="152" t="s">
        <v>34</v>
      </c>
    </row>
    <row r="29" spans="2:31" x14ac:dyDescent="0.3">
      <c r="B29" s="66">
        <v>4300</v>
      </c>
      <c r="C29" s="67" t="s">
        <v>40</v>
      </c>
      <c r="D29" s="67">
        <v>339.33</v>
      </c>
      <c r="E29" s="5"/>
      <c r="F29" s="57">
        <f t="shared" ref="F29" si="1">B29</f>
        <v>4300</v>
      </c>
      <c r="G29" s="150"/>
      <c r="K29" s="2"/>
      <c r="L29" s="2"/>
      <c r="M29" s="4"/>
      <c r="N29" s="3"/>
      <c r="O29" s="3"/>
      <c r="P29" s="2"/>
      <c r="Q29" s="2"/>
      <c r="R29" s="4"/>
      <c r="T29" s="3"/>
    </row>
    <row r="30" spans="2:31" x14ac:dyDescent="0.3">
      <c r="B30" s="66">
        <v>4004</v>
      </c>
      <c r="C30" s="67" t="s">
        <v>41</v>
      </c>
      <c r="D30" s="66">
        <v>0</v>
      </c>
      <c r="E30" s="5"/>
      <c r="F30" s="57">
        <f t="shared" ref="F30" si="2">B30</f>
        <v>4004</v>
      </c>
      <c r="G30" s="150"/>
    </row>
    <row r="31" spans="2:31" x14ac:dyDescent="0.3">
      <c r="B31" s="66">
        <v>4452</v>
      </c>
      <c r="C31" s="67" t="s">
        <v>50</v>
      </c>
      <c r="D31" s="66">
        <v>280</v>
      </c>
      <c r="E31" s="5"/>
      <c r="F31" s="57">
        <v>4452</v>
      </c>
      <c r="G31" s="150"/>
    </row>
    <row r="32" spans="2:31" x14ac:dyDescent="0.3">
      <c r="B32" s="66">
        <v>4054</v>
      </c>
      <c r="C32" s="67" t="s">
        <v>73</v>
      </c>
      <c r="D32" s="66">
        <v>150</v>
      </c>
      <c r="E32" s="5"/>
      <c r="F32" s="57">
        <v>4054</v>
      </c>
      <c r="G32" s="150"/>
    </row>
    <row r="33" spans="2:8" x14ac:dyDescent="0.3">
      <c r="B33" s="66">
        <v>4200</v>
      </c>
      <c r="C33" s="67" t="s">
        <v>80</v>
      </c>
      <c r="D33" s="66">
        <v>80</v>
      </c>
      <c r="E33" s="5"/>
      <c r="F33" s="57">
        <v>4200</v>
      </c>
      <c r="G33" s="150"/>
    </row>
    <row r="34" spans="2:8" x14ac:dyDescent="0.3">
      <c r="B34" s="66">
        <v>4051</v>
      </c>
      <c r="C34" s="67" t="s">
        <v>83</v>
      </c>
      <c r="D34" s="66">
        <v>130</v>
      </c>
      <c r="E34" s="5"/>
      <c r="F34" s="57">
        <f t="shared" ref="F34" si="3">B34</f>
        <v>4051</v>
      </c>
      <c r="G34" s="150"/>
    </row>
    <row r="35" spans="2:8" ht="19.2" customHeight="1" x14ac:dyDescent="0.3">
      <c r="B35" s="66">
        <v>4303</v>
      </c>
      <c r="C35" s="67" t="s">
        <v>78</v>
      </c>
      <c r="D35" s="66">
        <v>98</v>
      </c>
      <c r="E35" s="5"/>
      <c r="F35" s="57">
        <f t="shared" ref="F35" si="4">B35</f>
        <v>4303</v>
      </c>
      <c r="G35" s="69"/>
    </row>
    <row r="36" spans="2:8" ht="19.2" customHeight="1" x14ac:dyDescent="0.3">
      <c r="B36" s="66">
        <v>4144</v>
      </c>
      <c r="C36" s="67" t="s">
        <v>112</v>
      </c>
      <c r="D36" s="66">
        <v>705.8</v>
      </c>
      <c r="E36" s="5"/>
      <c r="F36" s="57">
        <v>4144</v>
      </c>
      <c r="G36" s="69"/>
    </row>
    <row r="37" spans="2:8" ht="19.2" customHeight="1" x14ac:dyDescent="0.3">
      <c r="B37" s="66">
        <v>4357</v>
      </c>
      <c r="C37" s="66" t="s">
        <v>113</v>
      </c>
      <c r="D37" s="66">
        <v>115</v>
      </c>
      <c r="E37" s="5"/>
      <c r="F37" s="57">
        <v>4357</v>
      </c>
      <c r="G37" s="69"/>
    </row>
    <row r="38" spans="2:8" x14ac:dyDescent="0.3">
      <c r="B38" s="6" t="s">
        <v>33</v>
      </c>
      <c r="C38" s="5"/>
      <c r="D38" s="10">
        <f>SUM(D29:D37)</f>
        <v>1898.1299999999999</v>
      </c>
      <c r="E38" s="6"/>
      <c r="F38" s="8"/>
      <c r="G38" s="5"/>
    </row>
    <row r="39" spans="2:8" x14ac:dyDescent="0.3">
      <c r="B39" s="2"/>
      <c r="E39" s="2"/>
      <c r="F39" s="20"/>
      <c r="G39" s="21"/>
    </row>
    <row r="40" spans="2:8" x14ac:dyDescent="0.3">
      <c r="B40" s="68"/>
      <c r="C40" s="68"/>
      <c r="D40" s="68"/>
      <c r="E40" s="68"/>
      <c r="F40" s="68"/>
      <c r="G40" s="68"/>
      <c r="H40" s="68"/>
    </row>
    <row r="41" spans="2:8" ht="32.4" customHeight="1" x14ac:dyDescent="0.3">
      <c r="B41" s="146" t="s">
        <v>74</v>
      </c>
      <c r="C41" s="147"/>
      <c r="D41" s="147"/>
      <c r="E41" s="148"/>
      <c r="F41" s="144" t="s">
        <v>38</v>
      </c>
      <c r="G41" s="145"/>
    </row>
    <row r="42" spans="2:8" ht="46.8" x14ac:dyDescent="0.3">
      <c r="B42" s="6" t="s">
        <v>13</v>
      </c>
      <c r="C42" s="6" t="s">
        <v>15</v>
      </c>
      <c r="D42" s="7" t="s">
        <v>18</v>
      </c>
      <c r="E42" s="5"/>
      <c r="F42" s="16" t="s">
        <v>37</v>
      </c>
      <c r="G42" s="15" t="s">
        <v>36</v>
      </c>
    </row>
    <row r="43" spans="2:8" x14ac:dyDescent="0.3">
      <c r="B43" s="5"/>
      <c r="C43" s="5"/>
      <c r="D43" s="5"/>
      <c r="E43" s="5"/>
      <c r="F43" s="60"/>
      <c r="G43" s="65">
        <f>B43</f>
        <v>0</v>
      </c>
    </row>
    <row r="44" spans="2:8" x14ac:dyDescent="0.3">
      <c r="B44" s="5"/>
      <c r="C44" s="5"/>
      <c r="D44" s="5"/>
      <c r="E44" s="5"/>
      <c r="F44" s="60"/>
      <c r="G44" s="65">
        <f t="shared" ref="G44" si="5">B44</f>
        <v>0</v>
      </c>
    </row>
    <row r="45" spans="2:8" x14ac:dyDescent="0.3">
      <c r="B45" s="6" t="s">
        <v>19</v>
      </c>
      <c r="C45" s="5"/>
      <c r="D45" s="10">
        <f>SUM(D43:D44)</f>
        <v>0</v>
      </c>
      <c r="E45" s="6"/>
      <c r="F45" s="5"/>
      <c r="G45" s="6"/>
    </row>
    <row r="47" spans="2:8" ht="31.8" customHeight="1" x14ac:dyDescent="0.3">
      <c r="B47" s="143" t="s">
        <v>44</v>
      </c>
      <c r="C47" s="143"/>
      <c r="D47" s="143"/>
      <c r="E47" s="143"/>
      <c r="F47" s="144" t="s">
        <v>25</v>
      </c>
      <c r="G47" s="145"/>
    </row>
    <row r="48" spans="2:8" ht="46.8" x14ac:dyDescent="0.3">
      <c r="B48" s="6" t="s">
        <v>13</v>
      </c>
      <c r="C48" s="6" t="s">
        <v>14</v>
      </c>
      <c r="D48" s="7" t="s">
        <v>18</v>
      </c>
      <c r="E48" s="5"/>
      <c r="F48" s="16" t="s">
        <v>24</v>
      </c>
      <c r="G48" s="15" t="s">
        <v>21</v>
      </c>
    </row>
    <row r="49" spans="1:7" ht="31.2" x14ac:dyDescent="0.3">
      <c r="B49" s="22"/>
      <c r="C49" s="59" t="s">
        <v>75</v>
      </c>
      <c r="D49" s="22"/>
      <c r="E49" s="5"/>
      <c r="F49" s="8"/>
      <c r="G49" s="79" t="s">
        <v>34</v>
      </c>
    </row>
    <row r="50" spans="1:7" x14ac:dyDescent="0.3">
      <c r="B50" s="71">
        <v>4050</v>
      </c>
      <c r="C50" s="72" t="s">
        <v>52</v>
      </c>
      <c r="D50" s="71">
        <v>260</v>
      </c>
      <c r="E50" s="5"/>
      <c r="F50" s="57">
        <f t="shared" ref="F50:F51" si="6">B50</f>
        <v>4050</v>
      </c>
      <c r="G50" s="69"/>
    </row>
    <row r="51" spans="1:7" x14ac:dyDescent="0.3">
      <c r="B51" s="71">
        <v>4050</v>
      </c>
      <c r="C51" s="72" t="s">
        <v>53</v>
      </c>
      <c r="D51" s="71">
        <v>650</v>
      </c>
      <c r="E51" s="5"/>
      <c r="F51" s="57">
        <f t="shared" si="6"/>
        <v>4050</v>
      </c>
      <c r="G51" s="69"/>
    </row>
    <row r="52" spans="1:7" x14ac:dyDescent="0.3">
      <c r="B52" s="133" t="s">
        <v>33</v>
      </c>
      <c r="C52" s="134"/>
      <c r="D52" s="135">
        <f>SUM(D50:D51)</f>
        <v>910</v>
      </c>
      <c r="E52" s="134"/>
      <c r="F52" s="136"/>
      <c r="G52" s="69"/>
    </row>
    <row r="53" spans="1:7" x14ac:dyDescent="0.3">
      <c r="B53" s="21"/>
      <c r="C53" s="20"/>
      <c r="D53" s="137"/>
      <c r="E53" s="20"/>
      <c r="F53" s="138"/>
      <c r="G53" s="139"/>
    </row>
    <row r="54" spans="1:7" ht="31.2" x14ac:dyDescent="0.3">
      <c r="A54" s="7" t="s">
        <v>106</v>
      </c>
      <c r="B54" s="6" t="s">
        <v>13</v>
      </c>
      <c r="C54" s="6" t="s">
        <v>111</v>
      </c>
      <c r="D54" s="10"/>
      <c r="E54" s="5"/>
      <c r="F54" s="57"/>
      <c r="G54" s="79"/>
    </row>
    <row r="55" spans="1:7" ht="46.8" x14ac:dyDescent="0.3">
      <c r="A55" s="5"/>
      <c r="B55" s="71"/>
      <c r="C55" s="7" t="s">
        <v>107</v>
      </c>
      <c r="D55" s="7" t="s">
        <v>18</v>
      </c>
      <c r="E55" s="5"/>
      <c r="F55" s="57" t="s">
        <v>108</v>
      </c>
      <c r="G55" s="69"/>
    </row>
    <row r="56" spans="1:7" x14ac:dyDescent="0.3">
      <c r="A56" s="5">
        <v>2429</v>
      </c>
      <c r="B56" s="5">
        <v>4303</v>
      </c>
      <c r="C56" s="140" t="s">
        <v>82</v>
      </c>
      <c r="D56" s="5">
        <v>5684</v>
      </c>
      <c r="E56" s="5"/>
      <c r="F56" s="57">
        <v>4303</v>
      </c>
      <c r="G56" s="69"/>
    </row>
    <row r="57" spans="1:7" x14ac:dyDescent="0.3">
      <c r="A57" s="5">
        <v>2350</v>
      </c>
      <c r="B57" s="141" t="s">
        <v>103</v>
      </c>
      <c r="C57" s="140" t="s">
        <v>97</v>
      </c>
      <c r="D57" s="5">
        <v>1450</v>
      </c>
      <c r="E57" s="5"/>
      <c r="F57" s="57" t="s">
        <v>103</v>
      </c>
      <c r="G57" s="69"/>
    </row>
    <row r="58" spans="1:7" x14ac:dyDescent="0.3">
      <c r="A58" s="5">
        <v>2380</v>
      </c>
      <c r="B58" s="141" t="s">
        <v>103</v>
      </c>
      <c r="C58" s="140" t="s">
        <v>98</v>
      </c>
      <c r="D58" s="5">
        <v>700</v>
      </c>
      <c r="E58" s="5"/>
      <c r="F58" s="57" t="s">
        <v>103</v>
      </c>
      <c r="G58" s="69"/>
    </row>
    <row r="59" spans="1:7" x14ac:dyDescent="0.3">
      <c r="A59" s="5">
        <v>2402</v>
      </c>
      <c r="B59" s="141" t="s">
        <v>103</v>
      </c>
      <c r="C59" s="140" t="s">
        <v>99</v>
      </c>
      <c r="D59" s="5">
        <v>3000</v>
      </c>
      <c r="E59" s="5"/>
      <c r="F59" s="57" t="s">
        <v>103</v>
      </c>
      <c r="G59" s="69"/>
    </row>
    <row r="60" spans="1:7" x14ac:dyDescent="0.3">
      <c r="A60" s="5">
        <v>2403</v>
      </c>
      <c r="B60" s="141" t="s">
        <v>103</v>
      </c>
      <c r="C60" s="140" t="s">
        <v>99</v>
      </c>
      <c r="D60" s="5">
        <v>4000</v>
      </c>
      <c r="E60" s="5"/>
      <c r="F60" s="57" t="s">
        <v>103</v>
      </c>
      <c r="G60" s="69"/>
    </row>
    <row r="61" spans="1:7" x14ac:dyDescent="0.3">
      <c r="A61" s="5">
        <v>2427</v>
      </c>
      <c r="B61" s="141">
        <v>4301</v>
      </c>
      <c r="C61" s="140" t="s">
        <v>100</v>
      </c>
      <c r="D61" s="5">
        <v>1065</v>
      </c>
      <c r="E61" s="5"/>
      <c r="F61" s="57">
        <v>4301</v>
      </c>
      <c r="G61" s="69"/>
    </row>
    <row r="62" spans="1:7" x14ac:dyDescent="0.3">
      <c r="A62" s="5">
        <v>2406</v>
      </c>
      <c r="B62" s="141" t="s">
        <v>110</v>
      </c>
      <c r="C62" s="140" t="s">
        <v>101</v>
      </c>
      <c r="D62" s="5">
        <v>63093.64</v>
      </c>
      <c r="E62" s="5"/>
      <c r="F62" s="57" t="s">
        <v>109</v>
      </c>
      <c r="G62" s="69"/>
    </row>
    <row r="63" spans="1:7" x14ac:dyDescent="0.3">
      <c r="A63" s="5">
        <v>2431</v>
      </c>
      <c r="B63" s="141" t="s">
        <v>110</v>
      </c>
      <c r="C63" s="140" t="s">
        <v>102</v>
      </c>
      <c r="D63" s="5">
        <v>35180.699999999997</v>
      </c>
      <c r="E63" s="5"/>
      <c r="F63" s="57" t="s">
        <v>109</v>
      </c>
      <c r="G63" s="69"/>
    </row>
    <row r="64" spans="1:7" x14ac:dyDescent="0.3">
      <c r="A64" s="5"/>
      <c r="B64" s="71"/>
      <c r="C64" s="72"/>
      <c r="D64" s="71"/>
      <c r="E64" s="5"/>
      <c r="F64" s="57"/>
      <c r="G64" s="69"/>
    </row>
    <row r="65" spans="1:7" x14ac:dyDescent="0.3">
      <c r="A65" s="5"/>
      <c r="B65" s="71"/>
      <c r="C65" s="72"/>
      <c r="D65" s="71"/>
      <c r="E65" s="5"/>
      <c r="F65" s="57"/>
      <c r="G65" s="69"/>
    </row>
    <row r="66" spans="1:7" x14ac:dyDescent="0.3">
      <c r="A66" s="5"/>
      <c r="B66" s="6" t="s">
        <v>33</v>
      </c>
      <c r="C66" s="5"/>
      <c r="D66" s="10">
        <f>SUM(D56:D63)</f>
        <v>114173.34</v>
      </c>
      <c r="E66" s="6"/>
      <c r="F66" s="8"/>
      <c r="G66" s="5"/>
    </row>
  </sheetData>
  <mergeCells count="13">
    <mergeCell ref="B47:E47"/>
    <mergeCell ref="F47:G47"/>
    <mergeCell ref="B41:E41"/>
    <mergeCell ref="B17:E17"/>
    <mergeCell ref="B2:E2"/>
    <mergeCell ref="F2:G2"/>
    <mergeCell ref="F17:G17"/>
    <mergeCell ref="F41:G41"/>
    <mergeCell ref="G19:G27"/>
    <mergeCell ref="G28:G34"/>
    <mergeCell ref="B9:E9"/>
    <mergeCell ref="F9:G9"/>
    <mergeCell ref="F11:F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94ABF-3B5E-4257-B8D5-0A4B7EC4C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7E9BB-5607-4B62-A63D-FFB2168D2514}">
  <ds:schemaRefs>
    <ds:schemaRef ds:uri="13ddb142-86c1-463f-9a12-a992385bda94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B0B841A-B314-48F4-BE5B-1281ECE1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Reserve Summary</vt:lpstr>
      <vt:lpstr>24-25 Accruals and Prepayments</vt:lpstr>
      <vt:lpstr>'Reserve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Reade</dc:creator>
  <cp:lastModifiedBy>Danielle Davis</cp:lastModifiedBy>
  <cp:lastPrinted>2024-04-25T20:40:04Z</cp:lastPrinted>
  <dcterms:created xsi:type="dcterms:W3CDTF">2018-08-23T06:15:33Z</dcterms:created>
  <dcterms:modified xsi:type="dcterms:W3CDTF">2025-05-09T10:08:26Z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