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COMMITTEES - Agendas &amp; Minutes/2023-2024/Agendas/Fairground &amp; Cemetery/2023-07-20 F&amp;C/PDFs/"/>
    </mc:Choice>
  </mc:AlternateContent>
  <xr:revisionPtr revIDLastSave="2" documentId="8_{923D333F-9BD9-45A3-9A54-4EE9632B2DC9}" xr6:coauthVersionLast="47" xr6:coauthVersionMax="47" xr10:uidLastSave="{91AD0110-4343-4F15-8325-5ABD318B31ED}"/>
  <bookViews>
    <workbookView minimized="1" xWindow="29490" yWindow="375" windowWidth="28110" windowHeight="14715" xr2:uid="{E05C21FD-B53C-4B76-9B66-4B0022105F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37" i="1"/>
  <c r="L37" i="1" s="1"/>
  <c r="K39" i="1"/>
  <c r="F39" i="1"/>
  <c r="E39" i="1"/>
  <c r="H36" i="1"/>
  <c r="H39" i="1" s="1"/>
  <c r="K31" i="1"/>
  <c r="K23" i="1"/>
  <c r="E31" i="1"/>
  <c r="H30" i="1"/>
  <c r="L30" i="1" s="1"/>
  <c r="H29" i="1"/>
  <c r="H28" i="1"/>
  <c r="L28" i="1" s="1"/>
  <c r="H22" i="1"/>
  <c r="L22" i="1" s="1"/>
  <c r="H21" i="1"/>
  <c r="L21" i="1" s="1"/>
  <c r="H20" i="1"/>
  <c r="L20" i="1" s="1"/>
  <c r="H19" i="1"/>
  <c r="L19" i="1" s="1"/>
  <c r="H11" i="1"/>
  <c r="L11" i="1" s="1"/>
  <c r="F31" i="1"/>
  <c r="F23" i="1"/>
  <c r="E23" i="1"/>
  <c r="L36" i="1" l="1"/>
  <c r="L39" i="1" s="1"/>
  <c r="H31" i="1"/>
  <c r="L29" i="1"/>
  <c r="L31" i="1" s="1"/>
  <c r="H10" i="1"/>
  <c r="L10" i="1" s="1"/>
  <c r="H9" i="1"/>
  <c r="L9" i="1" s="1"/>
  <c r="H8" i="1"/>
  <c r="L8" i="1" s="1"/>
  <c r="L7" i="1" l="1"/>
  <c r="L23" i="1" s="1"/>
  <c r="H23" i="1"/>
</calcChain>
</file>

<file path=xl/sharedStrings.xml><?xml version="1.0" encoding="utf-8"?>
<sst xmlns="http://schemas.openxmlformats.org/spreadsheetml/2006/main" count="81" uniqueCount="60">
  <si>
    <t>Nominal Code</t>
  </si>
  <si>
    <t>Project</t>
  </si>
  <si>
    <t>Balance</t>
  </si>
  <si>
    <t>Cemetery Grass Cutting</t>
  </si>
  <si>
    <t>Cemetery General Maintenance</t>
  </si>
  <si>
    <t>Cemetery Lease Rental</t>
  </si>
  <si>
    <t>Cemetery Extension</t>
  </si>
  <si>
    <t>Fairground Grass Cutting</t>
  </si>
  <si>
    <t>Fairground Maintenace/Expense</t>
  </si>
  <si>
    <t>Dog Bin Waste Disposal</t>
  </si>
  <si>
    <t>Play Area Maintenance</t>
  </si>
  <si>
    <t>Fairground Lease Rental</t>
  </si>
  <si>
    <t xml:space="preserve">EMR </t>
  </si>
  <si>
    <t>Totals</t>
  </si>
  <si>
    <t>Pillbox Maintenance</t>
  </si>
  <si>
    <t>`</t>
  </si>
  <si>
    <t>Rent review took place in September 2020 and new rate is £2701. This will next be reviewed when the current lease expires in 2027</t>
  </si>
  <si>
    <t>Tennis Courts</t>
  </si>
  <si>
    <t>4306/         EMR 326</t>
  </si>
  <si>
    <t>4210/          EMR 320</t>
  </si>
  <si>
    <t>Carried over from 2021/22</t>
  </si>
  <si>
    <t>1 x RoSPA and 1 x quarterly maintenance inspection</t>
  </si>
  <si>
    <t>Amount Spent to Date</t>
  </si>
  <si>
    <t>Other POs Raised</t>
  </si>
  <si>
    <t>Amount(s) Committed</t>
  </si>
  <si>
    <t>Notes re Amounts Spent to Date</t>
  </si>
  <si>
    <t>Notes re Other Pos Raised</t>
  </si>
  <si>
    <t>Current Budget Detail</t>
  </si>
  <si>
    <t>Current Budget Agreed</t>
  </si>
  <si>
    <t>EMR Detail</t>
  </si>
  <si>
    <t xml:space="preserve">1 x cut. </t>
  </si>
  <si>
    <t>Cut &amp; spray</t>
  </si>
  <si>
    <t>Subsequent POs Raised/Invoices Received</t>
  </si>
  <si>
    <t>Notes re Subsequent POs Raised/Invoices Received</t>
  </si>
  <si>
    <t>All figures are ex- VAT</t>
  </si>
  <si>
    <t>Fairground and Cemetery Agreed CIL Spend</t>
  </si>
  <si>
    <t>Fairground and Cemetery EMRs</t>
  </si>
  <si>
    <t>Full Council 13/10/22</t>
  </si>
  <si>
    <t>Fairground Utility Square</t>
  </si>
  <si>
    <t>Amount Agreed</t>
  </si>
  <si>
    <t>CIL EMRs</t>
  </si>
  <si>
    <t xml:space="preserve">1 x cut </t>
  </si>
  <si>
    <t>£1,000 is required for the conservation boards.</t>
  </si>
  <si>
    <t>Opening Balance 01/04/2023</t>
  </si>
  <si>
    <t>June payment</t>
  </si>
  <si>
    <t>For April and May</t>
  </si>
  <si>
    <t>Electricity, refuse sacks, petrol &amp; waste collection</t>
  </si>
  <si>
    <t>Tools, paint, seeds. Soil, lock, waste collection</t>
  </si>
  <si>
    <t>April charge</t>
  </si>
  <si>
    <t>2312/2314</t>
  </si>
  <si>
    <t xml:space="preserve">Play area remedial works </t>
  </si>
  <si>
    <t>New contract started in January 2022 &amp; placed with Tactical Facilities at a total cost of £120.00 for 4 maintenance cuts. Budget figure allows for 1 x tidy-up cut at the end of winter/beginning of spring, 4 scheduled maintenance cuts and other on demand cuts as requested</t>
  </si>
  <si>
    <t>Reserve held for footpath works , design and landscaping.</t>
  </si>
  <si>
    <t>TGMS for design &amp; assistance with the tendering process and monitoring of construction.</t>
  </si>
  <si>
    <t xml:space="preserve">This EMR is being built up achieve £50k by March 2029.  </t>
  </si>
  <si>
    <t>Includes equipment manitenace; annual tennis court clean; electricity; waste collection, remedial works, Christmas tree; water charge; and sundries (i.e. refuse sacks, tools, seed, weedkiller, locks).</t>
  </si>
  <si>
    <t xml:space="preserve"> The 2023/24 budget was for an estimate of 'normal' level of preventive and reactive maintenance. It was increased to allow for the upkeep of the fitness equipment.</t>
  </si>
  <si>
    <t>Current contract started in January 2022 and includes 16 x grass cuts, 3 x weed applications &amp; 2 x heddge trims. The additional budget for 23/24 allows for an increase in revenue costs for the cemetery extension grounds maintenance.</t>
  </si>
  <si>
    <t xml:space="preserve"> Current contract started in January 2022 SCS and includes 12 x monthly fees based on 19 "fortnightly visits". One off costs for grazing area cuts are charged for sperately.</t>
  </si>
  <si>
    <t>Fairground and Cemetery Budget Tracker 2023/24 - Cost Centre 301 as at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</si>
</sst>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  <numFmt numFmtId="165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4472C4"/>
      <name val="Calibri"/>
      <family val="2"/>
    </font>
    <font>
      <b/>
      <sz val="16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right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6" fillId="0" borderId="6" xfId="1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4" fontId="0" fillId="0" borderId="7" xfId="2" applyFont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64" fontId="3" fillId="0" borderId="6" xfId="1" applyNumberFormat="1" applyFont="1" applyBorder="1" applyAlignment="1">
      <alignment horizontal="right" vertical="center"/>
    </xf>
    <xf numFmtId="0" fontId="0" fillId="0" borderId="6" xfId="1" applyNumberFormat="1" applyFont="1" applyBorder="1" applyAlignment="1">
      <alignment horizontal="center" vertical="center"/>
    </xf>
    <xf numFmtId="44" fontId="0" fillId="0" borderId="6" xfId="2" applyFont="1" applyBorder="1" applyAlignment="1">
      <alignment horizontal="right" vertical="center"/>
    </xf>
    <xf numFmtId="44" fontId="0" fillId="0" borderId="6" xfId="2" applyFont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left" vertical="top" wrapText="1"/>
    </xf>
    <xf numFmtId="44" fontId="0" fillId="0" borderId="7" xfId="2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4" fontId="3" fillId="0" borderId="5" xfId="1" applyNumberFormat="1" applyFont="1" applyBorder="1" applyAlignment="1">
      <alignment horizontal="right" vertical="center"/>
    </xf>
    <xf numFmtId="44" fontId="0" fillId="0" borderId="5" xfId="2" applyFont="1" applyBorder="1" applyAlignment="1">
      <alignment horizontal="right" vertical="center"/>
    </xf>
    <xf numFmtId="0" fontId="0" fillId="0" borderId="6" xfId="0" applyBorder="1"/>
    <xf numFmtId="0" fontId="0" fillId="0" borderId="5" xfId="0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left" wrapText="1"/>
    </xf>
    <xf numFmtId="44" fontId="0" fillId="0" borderId="5" xfId="2" applyFont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4" fontId="2" fillId="0" borderId="5" xfId="2" applyFont="1" applyBorder="1" applyAlignment="1">
      <alignment horizontal="center" vertical="center"/>
    </xf>
    <xf numFmtId="44" fontId="0" fillId="0" borderId="5" xfId="2" applyFont="1" applyBorder="1" applyAlignment="1">
      <alignment horizontal="left" vertical="center" wrapText="1"/>
    </xf>
    <xf numFmtId="44" fontId="0" fillId="0" borderId="5" xfId="2" applyFont="1" applyBorder="1" applyAlignment="1">
      <alignment horizontal="left" vertical="center"/>
    </xf>
    <xf numFmtId="0" fontId="6" fillId="0" borderId="5" xfId="1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left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12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left" vertical="center"/>
    </xf>
    <xf numFmtId="0" fontId="6" fillId="0" borderId="5" xfId="1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5" fillId="0" borderId="5" xfId="1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164" fontId="3" fillId="2" borderId="5" xfId="1" applyNumberFormat="1" applyFont="1" applyFill="1" applyBorder="1" applyAlignment="1">
      <alignment horizontal="right"/>
    </xf>
    <xf numFmtId="44" fontId="13" fillId="2" borderId="5" xfId="2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44" fontId="4" fillId="0" borderId="5" xfId="1" applyNumberFormat="1" applyFont="1" applyFill="1" applyBorder="1" applyAlignment="1">
      <alignment horizontal="center" vertical="center" wrapText="1"/>
    </xf>
    <xf numFmtId="44" fontId="6" fillId="0" borderId="5" xfId="1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/>
    <xf numFmtId="44" fontId="6" fillId="0" borderId="5" xfId="1" applyNumberFormat="1" applyFont="1" applyBorder="1" applyAlignment="1">
      <alignment horizontal="center" vertical="center"/>
    </xf>
    <xf numFmtId="44" fontId="11" fillId="0" borderId="5" xfId="1" applyNumberFormat="1" applyFont="1" applyFill="1" applyBorder="1" applyAlignment="1">
      <alignment horizontal="center" vertical="center" wrapText="1"/>
    </xf>
    <xf numFmtId="44" fontId="5" fillId="0" borderId="5" xfId="2" applyFont="1" applyBorder="1" applyAlignment="1">
      <alignment horizontal="right" vertical="center"/>
    </xf>
    <xf numFmtId="44" fontId="12" fillId="0" borderId="5" xfId="1" applyNumberFormat="1" applyFont="1" applyFill="1" applyBorder="1" applyAlignment="1">
      <alignment horizontal="center" vertical="center" wrapText="1"/>
    </xf>
    <xf numFmtId="44" fontId="6" fillId="0" borderId="5" xfId="2" applyFont="1" applyBorder="1" applyAlignment="1">
      <alignment horizontal="center" vertical="center"/>
    </xf>
    <xf numFmtId="44" fontId="5" fillId="0" borderId="5" xfId="2" applyFont="1" applyBorder="1" applyAlignment="1">
      <alignment horizontal="center" vertical="center"/>
    </xf>
    <xf numFmtId="44" fontId="5" fillId="0" borderId="8" xfId="2" applyFont="1" applyBorder="1" applyAlignment="1">
      <alignment horizontal="center" vertical="center"/>
    </xf>
    <xf numFmtId="44" fontId="5" fillId="0" borderId="9" xfId="2" applyFont="1" applyBorder="1" applyAlignment="1">
      <alignment horizontal="center" vertical="center"/>
    </xf>
    <xf numFmtId="44" fontId="2" fillId="0" borderId="5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3" fillId="2" borderId="5" xfId="1" applyNumberFormat="1" applyFont="1" applyFill="1" applyBorder="1" applyAlignment="1">
      <alignment horizontal="center"/>
    </xf>
    <xf numFmtId="0" fontId="0" fillId="0" borderId="5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4" fontId="11" fillId="0" borderId="8" xfId="1" applyNumberFormat="1" applyFont="1" applyFill="1" applyBorder="1" applyAlignment="1">
      <alignment horizontal="center" vertical="center" wrapText="1"/>
    </xf>
    <xf numFmtId="44" fontId="11" fillId="0" borderId="9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left" vertical="center" wrapText="1"/>
    </xf>
    <xf numFmtId="49" fontId="6" fillId="0" borderId="9" xfId="1" applyNumberFormat="1" applyFont="1" applyFill="1" applyBorder="1" applyAlignment="1">
      <alignment horizontal="left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44" fontId="0" fillId="0" borderId="9" xfId="2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44" fontId="4" fillId="0" borderId="8" xfId="1" applyNumberFormat="1" applyFont="1" applyFill="1" applyBorder="1" applyAlignment="1">
      <alignment horizontal="center" vertical="center" wrapText="1"/>
    </xf>
    <xf numFmtId="44" fontId="4" fillId="0" borderId="9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B90E-DEDA-4116-873B-C7AD5B95FB70}">
  <sheetPr>
    <pageSetUpPr fitToPage="1"/>
  </sheetPr>
  <dimension ref="B2:L39"/>
  <sheetViews>
    <sheetView tabSelected="1" topLeftCell="A53" workbookViewId="0">
      <selection activeCell="B3" sqref="B3"/>
    </sheetView>
  </sheetViews>
  <sheetFormatPr defaultRowHeight="14.4" x14ac:dyDescent="0.3"/>
  <cols>
    <col min="2" max="2" width="12.33203125" customWidth="1"/>
    <col min="3" max="3" width="16.77734375" customWidth="1"/>
    <col min="4" max="4" width="26.6640625" customWidth="1"/>
    <col min="5" max="5" width="15.109375" customWidth="1"/>
    <col min="6" max="6" width="14.5546875" customWidth="1"/>
    <col min="7" max="7" width="17.33203125" customWidth="1"/>
    <col min="8" max="8" width="13.33203125" customWidth="1"/>
    <col min="9" max="9" width="14.77734375" customWidth="1"/>
    <col min="10" max="10" width="14.88671875" customWidth="1"/>
    <col min="11" max="11" width="13.109375" customWidth="1"/>
    <col min="12" max="12" width="12.21875" customWidth="1"/>
  </cols>
  <sheetData>
    <row r="2" spans="2:12" ht="21" x14ac:dyDescent="0.3">
      <c r="B2" s="79" t="s">
        <v>59</v>
      </c>
      <c r="C2" s="79"/>
      <c r="D2" s="79"/>
      <c r="E2" s="79"/>
      <c r="F2" s="79"/>
      <c r="G2" s="79"/>
      <c r="H2" s="79"/>
    </row>
    <row r="3" spans="2:12" ht="13.2" customHeight="1" x14ac:dyDescent="0.3">
      <c r="B3" s="40"/>
      <c r="C3" s="40"/>
      <c r="D3" s="40"/>
      <c r="E3" s="40"/>
      <c r="F3" s="40"/>
      <c r="G3" s="40"/>
      <c r="H3" s="40"/>
    </row>
    <row r="4" spans="2:12" ht="12.6" customHeight="1" x14ac:dyDescent="0.3">
      <c r="B4" s="62" t="s">
        <v>34</v>
      </c>
      <c r="C4" s="40"/>
      <c r="D4" s="40"/>
      <c r="E4" s="40"/>
      <c r="F4" s="40"/>
      <c r="G4" s="40"/>
      <c r="H4" s="40"/>
    </row>
    <row r="5" spans="2:12" ht="15" thickBot="1" x14ac:dyDescent="0.3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ht="58.2" thickBot="1" x14ac:dyDescent="0.35">
      <c r="B6" s="1" t="s">
        <v>0</v>
      </c>
      <c r="C6" s="1" t="s">
        <v>1</v>
      </c>
      <c r="D6" s="2" t="s">
        <v>27</v>
      </c>
      <c r="E6" s="2" t="s">
        <v>28</v>
      </c>
      <c r="F6" s="3" t="s">
        <v>22</v>
      </c>
      <c r="G6" s="4" t="s">
        <v>25</v>
      </c>
      <c r="H6" s="5" t="s">
        <v>2</v>
      </c>
      <c r="I6" s="2" t="s">
        <v>32</v>
      </c>
      <c r="J6" s="2" t="s">
        <v>33</v>
      </c>
      <c r="K6" s="2" t="s">
        <v>24</v>
      </c>
      <c r="L6" s="5" t="s">
        <v>2</v>
      </c>
    </row>
    <row r="7" spans="2:12" ht="111" thickBot="1" x14ac:dyDescent="0.35">
      <c r="B7" s="30">
        <v>4200</v>
      </c>
      <c r="C7" s="9" t="s">
        <v>3</v>
      </c>
      <c r="D7" s="34" t="s">
        <v>57</v>
      </c>
      <c r="E7" s="27">
        <v>2640</v>
      </c>
      <c r="F7" s="28">
        <v>65.650000000000006</v>
      </c>
      <c r="G7" s="42" t="s">
        <v>41</v>
      </c>
      <c r="H7" s="64">
        <f>E7-F7</f>
        <v>2574.35</v>
      </c>
      <c r="I7" s="44" t="s">
        <v>44</v>
      </c>
      <c r="J7" s="49" t="s">
        <v>31</v>
      </c>
      <c r="K7" s="67">
        <v>95.95</v>
      </c>
      <c r="L7" s="68">
        <f t="shared" ref="L7:L22" si="0">H7-K7</f>
        <v>2478.4</v>
      </c>
    </row>
    <row r="8" spans="2:12" ht="29.4" thickBot="1" x14ac:dyDescent="0.35">
      <c r="B8" s="25">
        <v>4201</v>
      </c>
      <c r="C8" s="9" t="s">
        <v>4</v>
      </c>
      <c r="D8" s="26"/>
      <c r="E8" s="27">
        <v>1000</v>
      </c>
      <c r="F8" s="28">
        <v>0</v>
      </c>
      <c r="G8" s="42"/>
      <c r="H8" s="64">
        <f>E8-F8</f>
        <v>1000</v>
      </c>
      <c r="I8" s="46"/>
      <c r="J8" s="50"/>
      <c r="K8" s="71">
        <v>0</v>
      </c>
      <c r="L8" s="68">
        <f t="shared" si="0"/>
        <v>1000</v>
      </c>
    </row>
    <row r="9" spans="2:12" ht="29.4" thickBot="1" x14ac:dyDescent="0.35">
      <c r="B9" s="25">
        <v>4202</v>
      </c>
      <c r="C9" s="9" t="s">
        <v>5</v>
      </c>
      <c r="D9" s="26"/>
      <c r="E9" s="27">
        <v>250</v>
      </c>
      <c r="F9" s="28">
        <v>0</v>
      </c>
      <c r="G9" s="42"/>
      <c r="H9" s="64">
        <f>E9-F9</f>
        <v>250</v>
      </c>
      <c r="I9" s="44" t="s">
        <v>44</v>
      </c>
      <c r="J9" s="49"/>
      <c r="K9" s="71">
        <v>62.5</v>
      </c>
      <c r="L9" s="68">
        <f t="shared" si="0"/>
        <v>187.5</v>
      </c>
    </row>
    <row r="10" spans="2:12" ht="87" thickBot="1" x14ac:dyDescent="0.35">
      <c r="B10" s="25">
        <v>4300</v>
      </c>
      <c r="C10" s="9" t="s">
        <v>7</v>
      </c>
      <c r="D10" s="31" t="s">
        <v>58</v>
      </c>
      <c r="E10" s="27">
        <v>4400</v>
      </c>
      <c r="F10" s="28">
        <v>0</v>
      </c>
      <c r="G10" s="42"/>
      <c r="H10" s="64">
        <f>E10-F10</f>
        <v>4400</v>
      </c>
      <c r="I10" s="63" t="s">
        <v>44</v>
      </c>
      <c r="J10" s="51" t="s">
        <v>45</v>
      </c>
      <c r="K10" s="72">
        <v>640.24</v>
      </c>
      <c r="L10" s="68">
        <f t="shared" si="0"/>
        <v>3759.76</v>
      </c>
    </row>
    <row r="11" spans="2:12" ht="16.2" customHeight="1" x14ac:dyDescent="0.3">
      <c r="B11" s="82">
        <v>4301</v>
      </c>
      <c r="C11" s="82" t="s">
        <v>8</v>
      </c>
      <c r="D11" s="84" t="s">
        <v>55</v>
      </c>
      <c r="E11" s="86">
        <v>12730</v>
      </c>
      <c r="F11" s="88">
        <v>198</v>
      </c>
      <c r="G11" s="90" t="s">
        <v>46</v>
      </c>
      <c r="H11" s="92">
        <f>E11-F11</f>
        <v>12532</v>
      </c>
      <c r="I11" s="55"/>
      <c r="J11" s="53"/>
      <c r="K11" s="73"/>
      <c r="L11" s="80">
        <f>H11-SUM(K11:K18)</f>
        <v>12314.3</v>
      </c>
    </row>
    <row r="12" spans="2:12" x14ac:dyDescent="0.3">
      <c r="B12" s="83"/>
      <c r="C12" s="83"/>
      <c r="D12" s="85"/>
      <c r="E12" s="87"/>
      <c r="F12" s="89"/>
      <c r="G12" s="91"/>
      <c r="H12" s="93"/>
      <c r="I12" s="56"/>
      <c r="J12" s="54"/>
      <c r="K12" s="74"/>
      <c r="L12" s="81"/>
    </row>
    <row r="13" spans="2:12" x14ac:dyDescent="0.3">
      <c r="B13" s="83"/>
      <c r="C13" s="83"/>
      <c r="D13" s="85"/>
      <c r="E13" s="87"/>
      <c r="F13" s="89"/>
      <c r="G13" s="91"/>
      <c r="H13" s="93"/>
      <c r="I13" s="56"/>
      <c r="J13" s="54"/>
      <c r="K13" s="74"/>
      <c r="L13" s="81"/>
    </row>
    <row r="14" spans="2:12" x14ac:dyDescent="0.3">
      <c r="B14" s="83"/>
      <c r="C14" s="83"/>
      <c r="D14" s="85"/>
      <c r="E14" s="87"/>
      <c r="F14" s="89"/>
      <c r="G14" s="91"/>
      <c r="H14" s="93"/>
      <c r="I14" s="56"/>
      <c r="J14" s="54"/>
      <c r="K14" s="74"/>
      <c r="L14" s="81"/>
    </row>
    <row r="15" spans="2:12" ht="43.2" x14ac:dyDescent="0.3">
      <c r="B15" s="83"/>
      <c r="C15" s="83"/>
      <c r="D15" s="85"/>
      <c r="E15" s="87"/>
      <c r="F15" s="89"/>
      <c r="G15" s="91"/>
      <c r="H15" s="93"/>
      <c r="I15" s="56" t="s">
        <v>44</v>
      </c>
      <c r="J15" s="76" t="s">
        <v>47</v>
      </c>
      <c r="K15" s="74">
        <v>217.7</v>
      </c>
      <c r="L15" s="81"/>
    </row>
    <row r="16" spans="2:12" x14ac:dyDescent="0.3">
      <c r="B16" s="83"/>
      <c r="C16" s="83"/>
      <c r="D16" s="85"/>
      <c r="E16" s="87"/>
      <c r="F16" s="89"/>
      <c r="G16" s="91"/>
      <c r="H16" s="93"/>
      <c r="I16" s="56"/>
      <c r="J16" s="76"/>
      <c r="K16" s="74"/>
      <c r="L16" s="81"/>
    </row>
    <row r="17" spans="2:12" x14ac:dyDescent="0.3">
      <c r="B17" s="83"/>
      <c r="C17" s="83"/>
      <c r="D17" s="85"/>
      <c r="E17" s="87"/>
      <c r="F17" s="89"/>
      <c r="G17" s="91"/>
      <c r="H17" s="93"/>
      <c r="I17" s="56"/>
      <c r="J17" s="54"/>
      <c r="K17" s="74"/>
      <c r="L17" s="81"/>
    </row>
    <row r="18" spans="2:12" ht="15" thickBot="1" x14ac:dyDescent="0.35">
      <c r="B18" s="83"/>
      <c r="C18" s="83"/>
      <c r="D18" s="85"/>
      <c r="E18" s="87"/>
      <c r="F18" s="89"/>
      <c r="G18" s="91"/>
      <c r="H18" s="93"/>
      <c r="I18" s="56"/>
      <c r="J18" s="54"/>
      <c r="K18" s="74"/>
      <c r="L18" s="81"/>
    </row>
    <row r="19" spans="2:12" ht="29.4" thickBot="1" x14ac:dyDescent="0.35">
      <c r="B19" s="25">
        <v>4302</v>
      </c>
      <c r="C19" s="9" t="s">
        <v>9</v>
      </c>
      <c r="D19" s="26"/>
      <c r="E19" s="27">
        <v>2548</v>
      </c>
      <c r="F19" s="28">
        <v>196</v>
      </c>
      <c r="G19" s="43" t="s">
        <v>48</v>
      </c>
      <c r="H19" s="64">
        <f t="shared" ref="H19:H22" si="1">E19-F19</f>
        <v>2352</v>
      </c>
      <c r="I19" s="44"/>
      <c r="J19" s="49"/>
      <c r="K19" s="71">
        <v>0</v>
      </c>
      <c r="L19" s="68">
        <f t="shared" si="0"/>
        <v>2352</v>
      </c>
    </row>
    <row r="20" spans="2:12" ht="86.4" customHeight="1" thickBot="1" x14ac:dyDescent="0.35">
      <c r="B20" s="25">
        <v>4303</v>
      </c>
      <c r="C20" s="9" t="s">
        <v>10</v>
      </c>
      <c r="D20" s="32" t="s">
        <v>56</v>
      </c>
      <c r="E20" s="27">
        <v>7700</v>
      </c>
      <c r="F20" s="28">
        <v>342.5</v>
      </c>
      <c r="G20" s="42" t="s">
        <v>21</v>
      </c>
      <c r="H20" s="64">
        <f t="shared" si="1"/>
        <v>7357.5</v>
      </c>
      <c r="I20" s="47" t="s">
        <v>49</v>
      </c>
      <c r="J20" s="52" t="s">
        <v>50</v>
      </c>
      <c r="K20" s="72">
        <v>1140</v>
      </c>
      <c r="L20" s="68">
        <f t="shared" si="0"/>
        <v>6217.5</v>
      </c>
    </row>
    <row r="21" spans="2:12" ht="144.6" thickBot="1" x14ac:dyDescent="0.35">
      <c r="B21" s="25">
        <v>4309</v>
      </c>
      <c r="C21" s="9" t="s">
        <v>14</v>
      </c>
      <c r="D21" s="10" t="s">
        <v>51</v>
      </c>
      <c r="E21" s="27">
        <v>210</v>
      </c>
      <c r="F21" s="28">
        <v>34.340000000000003</v>
      </c>
      <c r="G21" s="42" t="s">
        <v>30</v>
      </c>
      <c r="H21" s="64">
        <f t="shared" si="1"/>
        <v>175.66</v>
      </c>
      <c r="I21" s="44"/>
      <c r="J21" s="49"/>
      <c r="K21" s="67">
        <v>0</v>
      </c>
      <c r="L21" s="68">
        <f t="shared" si="0"/>
        <v>175.66</v>
      </c>
    </row>
    <row r="22" spans="2:12" ht="72.599999999999994" thickBot="1" x14ac:dyDescent="0.35">
      <c r="B22" s="25">
        <v>4320</v>
      </c>
      <c r="C22" s="9" t="s">
        <v>11</v>
      </c>
      <c r="D22" s="10" t="s">
        <v>16</v>
      </c>
      <c r="E22" s="27">
        <v>2701</v>
      </c>
      <c r="F22" s="28">
        <v>0</v>
      </c>
      <c r="G22" s="43"/>
      <c r="H22" s="64">
        <f t="shared" si="1"/>
        <v>2701</v>
      </c>
      <c r="I22" s="44"/>
      <c r="J22" s="49"/>
      <c r="K22" s="67">
        <v>0</v>
      </c>
      <c r="L22" s="68">
        <f t="shared" si="0"/>
        <v>2701</v>
      </c>
    </row>
    <row r="23" spans="2:12" ht="15" thickBot="1" x14ac:dyDescent="0.35">
      <c r="B23" s="25"/>
      <c r="C23" s="9"/>
      <c r="D23" s="10"/>
      <c r="E23" s="27">
        <f>SUM(E7:E22)</f>
        <v>34179</v>
      </c>
      <c r="F23" s="35">
        <f>SUM(F7:F22)</f>
        <v>836.49</v>
      </c>
      <c r="G23" s="41"/>
      <c r="H23" s="68">
        <f>SUM(H7:H22)</f>
        <v>33342.509999999995</v>
      </c>
      <c r="I23" s="48"/>
      <c r="J23" s="48"/>
      <c r="K23" s="75">
        <f>SUM(K7:K22)</f>
        <v>2156.3900000000003</v>
      </c>
      <c r="L23" s="68">
        <f>SUM(L7:L22)</f>
        <v>31186.12</v>
      </c>
    </row>
    <row r="24" spans="2:12" x14ac:dyDescent="0.3">
      <c r="B24" s="12"/>
      <c r="C24" s="13"/>
      <c r="D24" s="23"/>
      <c r="E24" s="6" t="s">
        <v>15</v>
      </c>
      <c r="F24" s="24"/>
      <c r="G24" s="14"/>
      <c r="H24" s="15"/>
      <c r="I24" s="8"/>
      <c r="J24" s="8"/>
      <c r="K24" s="8"/>
      <c r="L24" s="15"/>
    </row>
    <row r="25" spans="2:12" ht="21" x14ac:dyDescent="0.3">
      <c r="B25" s="79" t="s">
        <v>36</v>
      </c>
      <c r="C25" s="79"/>
      <c r="D25" s="79"/>
      <c r="E25" s="79"/>
      <c r="F25" s="79"/>
      <c r="G25" s="79"/>
      <c r="H25" s="79"/>
    </row>
    <row r="26" spans="2:12" ht="15" thickBot="1" x14ac:dyDescent="0.35">
      <c r="B26" s="16"/>
      <c r="C26" s="17"/>
      <c r="D26" s="11"/>
      <c r="E26" s="18"/>
      <c r="F26" s="20"/>
      <c r="G26" s="21"/>
      <c r="H26" s="22"/>
      <c r="I26" s="19"/>
      <c r="J26" s="19"/>
      <c r="K26" s="19"/>
      <c r="L26" s="22"/>
    </row>
    <row r="27" spans="2:12" ht="43.8" thickBot="1" x14ac:dyDescent="0.35">
      <c r="B27" s="25"/>
      <c r="C27" s="9"/>
      <c r="D27" s="57" t="s">
        <v>29</v>
      </c>
      <c r="E27" s="38" t="s">
        <v>43</v>
      </c>
      <c r="F27" s="3" t="s">
        <v>22</v>
      </c>
      <c r="G27" s="4" t="s">
        <v>25</v>
      </c>
      <c r="H27" s="5" t="s">
        <v>2</v>
      </c>
      <c r="I27" s="2" t="s">
        <v>23</v>
      </c>
      <c r="J27" s="2" t="s">
        <v>26</v>
      </c>
      <c r="K27" s="2" t="s">
        <v>24</v>
      </c>
      <c r="L27" s="5" t="s">
        <v>2</v>
      </c>
    </row>
    <row r="28" spans="2:12" ht="101.4" customHeight="1" thickBot="1" x14ac:dyDescent="0.35">
      <c r="B28" s="25" t="s">
        <v>19</v>
      </c>
      <c r="C28" s="9" t="s">
        <v>6</v>
      </c>
      <c r="D28" s="9" t="s">
        <v>52</v>
      </c>
      <c r="E28" s="27">
        <v>40555</v>
      </c>
      <c r="F28" s="28">
        <v>0</v>
      </c>
      <c r="G28" s="33"/>
      <c r="H28" s="64">
        <f t="shared" ref="H28:H30" si="2">E28-F28</f>
        <v>40555</v>
      </c>
      <c r="I28" s="7">
        <v>2306</v>
      </c>
      <c r="J28" s="78" t="s">
        <v>53</v>
      </c>
      <c r="K28" s="67">
        <v>6770</v>
      </c>
      <c r="L28" s="68">
        <f t="shared" ref="L28:L29" si="3">H28-K28</f>
        <v>33785</v>
      </c>
    </row>
    <row r="29" spans="2:12" ht="29.4" thickBot="1" x14ac:dyDescent="0.35">
      <c r="B29" s="25" t="s">
        <v>18</v>
      </c>
      <c r="C29" s="9" t="s">
        <v>17</v>
      </c>
      <c r="D29" s="10" t="s">
        <v>54</v>
      </c>
      <c r="E29" s="27">
        <v>46666</v>
      </c>
      <c r="F29" s="28">
        <v>0</v>
      </c>
      <c r="G29" s="33"/>
      <c r="H29" s="64">
        <f t="shared" si="2"/>
        <v>46666</v>
      </c>
      <c r="I29" s="7"/>
      <c r="J29" s="7"/>
      <c r="K29" s="67"/>
      <c r="L29" s="68">
        <f t="shared" si="3"/>
        <v>46666</v>
      </c>
    </row>
    <row r="30" spans="2:12" ht="29.4" thickBot="1" x14ac:dyDescent="0.35">
      <c r="B30" s="25" t="s">
        <v>12</v>
      </c>
      <c r="C30" s="9" t="s">
        <v>20</v>
      </c>
      <c r="D30" s="39" t="s">
        <v>42</v>
      </c>
      <c r="E30" s="27">
        <v>1000</v>
      </c>
      <c r="F30" s="28">
        <v>0</v>
      </c>
      <c r="G30" s="42"/>
      <c r="H30" s="65">
        <f t="shared" si="2"/>
        <v>1000</v>
      </c>
      <c r="I30" s="7"/>
      <c r="J30" s="45"/>
      <c r="K30" s="69"/>
      <c r="L30" s="70">
        <f>H30-K30</f>
        <v>1000</v>
      </c>
    </row>
    <row r="31" spans="2:12" ht="16.2" thickBot="1" x14ac:dyDescent="0.35">
      <c r="B31" s="36"/>
      <c r="C31" s="58" t="s">
        <v>13</v>
      </c>
      <c r="D31" s="37"/>
      <c r="E31" s="59">
        <f>SUM(E28:E30)</f>
        <v>88221</v>
      </c>
      <c r="F31" s="60">
        <f>SUM(F28:F30)</f>
        <v>0</v>
      </c>
      <c r="G31" s="60"/>
      <c r="H31" s="66">
        <f>SUM(H28:H30)</f>
        <v>88221</v>
      </c>
      <c r="I31" s="77"/>
      <c r="J31" s="61"/>
      <c r="K31" s="60">
        <f>SUM(K28:K30)</f>
        <v>6770</v>
      </c>
      <c r="L31" s="66">
        <f>SUM(L28:L30)</f>
        <v>81451</v>
      </c>
    </row>
    <row r="33" spans="2:12" ht="21" x14ac:dyDescent="0.3">
      <c r="B33" s="79" t="s">
        <v>35</v>
      </c>
      <c r="C33" s="79"/>
      <c r="D33" s="79"/>
      <c r="E33" s="79"/>
      <c r="F33" s="79"/>
      <c r="G33" s="79"/>
      <c r="H33" s="79"/>
    </row>
    <row r="34" spans="2:12" ht="15" thickBot="1" x14ac:dyDescent="0.35"/>
    <row r="35" spans="2:12" ht="29.4" thickBot="1" x14ac:dyDescent="0.35">
      <c r="B35" s="25"/>
      <c r="C35" s="9"/>
      <c r="D35" s="57" t="s">
        <v>29</v>
      </c>
      <c r="E35" s="38" t="s">
        <v>39</v>
      </c>
      <c r="F35" s="3" t="s">
        <v>22</v>
      </c>
      <c r="G35" s="4" t="s">
        <v>25</v>
      </c>
      <c r="H35" s="5" t="s">
        <v>2</v>
      </c>
      <c r="I35" s="2" t="s">
        <v>23</v>
      </c>
      <c r="J35" s="2" t="s">
        <v>26</v>
      </c>
      <c r="K35" s="2" t="s">
        <v>24</v>
      </c>
      <c r="L35" s="5" t="s">
        <v>2</v>
      </c>
    </row>
    <row r="36" spans="2:12" ht="29.4" thickBot="1" x14ac:dyDescent="0.35">
      <c r="B36" s="25" t="s">
        <v>40</v>
      </c>
      <c r="C36" s="9" t="s">
        <v>37</v>
      </c>
      <c r="D36" s="26" t="s">
        <v>38</v>
      </c>
      <c r="E36" s="27">
        <v>20000</v>
      </c>
      <c r="F36" s="28">
        <v>0</v>
      </c>
      <c r="G36" s="33"/>
      <c r="H36" s="64">
        <f t="shared" ref="H36:H37" si="4">E36-F36</f>
        <v>20000</v>
      </c>
      <c r="I36" s="7"/>
      <c r="J36" s="7"/>
      <c r="K36" s="67"/>
      <c r="L36" s="68">
        <f t="shared" ref="L36:L37" si="5">H36-K36</f>
        <v>20000</v>
      </c>
    </row>
    <row r="37" spans="2:12" ht="29.4" thickBot="1" x14ac:dyDescent="0.35">
      <c r="B37" s="25" t="s">
        <v>40</v>
      </c>
      <c r="C37" s="9" t="s">
        <v>37</v>
      </c>
      <c r="D37" s="10" t="s">
        <v>38</v>
      </c>
      <c r="E37" s="27">
        <v>20000</v>
      </c>
      <c r="F37" s="28">
        <v>0</v>
      </c>
      <c r="G37" s="33"/>
      <c r="H37" s="64">
        <f t="shared" si="4"/>
        <v>20000</v>
      </c>
      <c r="I37" s="7"/>
      <c r="J37" s="7"/>
      <c r="K37" s="67"/>
      <c r="L37" s="68">
        <f t="shared" si="5"/>
        <v>20000</v>
      </c>
    </row>
    <row r="38" spans="2:12" ht="15" thickBot="1" x14ac:dyDescent="0.35">
      <c r="B38" s="25"/>
      <c r="C38" s="9"/>
      <c r="D38" s="39"/>
      <c r="E38" s="27"/>
      <c r="F38" s="28"/>
      <c r="G38" s="42"/>
      <c r="H38" s="65"/>
      <c r="I38" s="7"/>
      <c r="J38" s="45"/>
      <c r="K38" s="69"/>
      <c r="L38" s="70"/>
    </row>
    <row r="39" spans="2:12" ht="16.2" thickBot="1" x14ac:dyDescent="0.35">
      <c r="B39" s="36"/>
      <c r="C39" s="58" t="s">
        <v>13</v>
      </c>
      <c r="D39" s="37"/>
      <c r="E39" s="59">
        <f>SUM(E36:E38)</f>
        <v>40000</v>
      </c>
      <c r="F39" s="60">
        <f>SUM(F36:F38)</f>
        <v>0</v>
      </c>
      <c r="G39" s="60"/>
      <c r="H39" s="66">
        <f>SUM(H36:H38)</f>
        <v>40000</v>
      </c>
      <c r="I39" s="61"/>
      <c r="J39" s="61"/>
      <c r="K39" s="60">
        <f>SUM(K36:K38)</f>
        <v>0</v>
      </c>
      <c r="L39" s="66">
        <f>SUM(L36:L38)</f>
        <v>40000</v>
      </c>
    </row>
  </sheetData>
  <mergeCells count="11">
    <mergeCell ref="B33:H33"/>
    <mergeCell ref="L11:L18"/>
    <mergeCell ref="B2:H2"/>
    <mergeCell ref="B25:H25"/>
    <mergeCell ref="B11:B18"/>
    <mergeCell ref="C11:C18"/>
    <mergeCell ref="D11:D18"/>
    <mergeCell ref="E11:E18"/>
    <mergeCell ref="F11:F18"/>
    <mergeCell ref="G11:G18"/>
    <mergeCell ref="H11:H18"/>
  </mergeCells>
  <pageMargins left="0.7" right="0.7" top="0.75" bottom="0.75" header="0.3" footer="0.3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6" ma:contentTypeDescription="Create a new document." ma:contentTypeScope="" ma:versionID="dbcdd127a5ed07c32df3273b68a3fd8c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01e88844dfd2063729efcc0bc06913d6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E7C4FA-4520-4EBF-A8EF-1155E88DA7B8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13ddb142-86c1-463f-9a12-a992385bda94"/>
    <ds:schemaRef ds:uri="http://schemas.microsoft.com/office/infopath/2007/PartnerControls"/>
    <ds:schemaRef ds:uri="http://schemas.openxmlformats.org/package/2006/metadata/core-properties"/>
    <ds:schemaRef ds:uri="e0ea50aa-9a19-4cb4-ba41-57597350199e"/>
  </ds:schemaRefs>
</ds:datastoreItem>
</file>

<file path=customXml/itemProps2.xml><?xml version="1.0" encoding="utf-8"?>
<ds:datastoreItem xmlns:ds="http://schemas.openxmlformats.org/officeDocument/2006/customXml" ds:itemID="{6A194C8C-31D1-4B99-AE95-94B09F6169BF}"/>
</file>

<file path=customXml/itemProps3.xml><?xml version="1.0" encoding="utf-8"?>
<ds:datastoreItem xmlns:ds="http://schemas.openxmlformats.org/officeDocument/2006/customXml" ds:itemID="{3A358389-405B-4BB2-949C-DF443FA09C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Hannawin</dc:creator>
  <cp:lastModifiedBy>Bernise O'Reilly</cp:lastModifiedBy>
  <cp:lastPrinted>2023-07-20T15:28:22Z</cp:lastPrinted>
  <dcterms:created xsi:type="dcterms:W3CDTF">2022-09-23T15:00:02Z</dcterms:created>
  <dcterms:modified xsi:type="dcterms:W3CDTF">2023-07-20T15:30:13Z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