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heckCompatibility="1" autoCompressPictures="0"/>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3-2024/Agendas/Finance &amp; GP/23-06-06/PDFs/"/>
    </mc:Choice>
  </mc:AlternateContent>
  <xr:revisionPtr revIDLastSave="0" documentId="8_{C283C9AC-216A-48EF-9B61-DEBC232AD8C7}" xr6:coauthVersionLast="47" xr6:coauthVersionMax="47" xr10:uidLastSave="{00000000-0000-0000-0000-000000000000}"/>
  <bookViews>
    <workbookView xWindow="-23148" yWindow="-108" windowWidth="23256" windowHeight="12576" tabRatio="836" xr2:uid="{00000000-000D-0000-FFFF-FFFF00000000}"/>
  </bookViews>
  <sheets>
    <sheet name="CIL" sheetId="1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4" l="1"/>
  <c r="K25" i="14"/>
  <c r="J25" i="14"/>
  <c r="I25" i="14"/>
  <c r="J16" i="14"/>
  <c r="N16" i="14"/>
  <c r="K16" i="14"/>
  <c r="D25" i="14" l="1"/>
  <c r="I16" i="14" l="1"/>
  <c r="D16" i="14"/>
  <c r="B16" i="14"/>
  <c r="O16" i="14" l="1"/>
  <c r="B25" i="14" s="1"/>
  <c r="O25" i="14" s="1"/>
  <c r="P16" i="14"/>
  <c r="C25" i="14" s="1"/>
  <c r="P25" i="14" s="1"/>
</calcChain>
</file>

<file path=xl/sharedStrings.xml><?xml version="1.0" encoding="utf-8"?>
<sst xmlns="http://schemas.openxmlformats.org/spreadsheetml/2006/main" count="51" uniqueCount="49">
  <si>
    <t>CIL EMRs</t>
  </si>
  <si>
    <t>Income 1106</t>
  </si>
  <si>
    <t>Date</t>
  </si>
  <si>
    <t>Detail</t>
  </si>
  <si>
    <t>Approval Details</t>
  </si>
  <si>
    <t>Project Detail</t>
  </si>
  <si>
    <t>Amount Approved</t>
  </si>
  <si>
    <t>PO</t>
  </si>
  <si>
    <t>EMR 331 18/19</t>
  </si>
  <si>
    <t>20/3014/FUL 24 King Street</t>
  </si>
  <si>
    <t xml:space="preserve">The Street Footway Widening </t>
  </si>
  <si>
    <t>EMR 332 19/20</t>
  </si>
  <si>
    <t>EMR 333 20/21</t>
  </si>
  <si>
    <t>EMR 334 21/22</t>
  </si>
  <si>
    <t>21/02347/RESMAJ Sth Tow Gdns Phase 2A</t>
  </si>
  <si>
    <t>Defib cabinet</t>
  </si>
  <si>
    <t>FC 13/10/2022</t>
  </si>
  <si>
    <t>Utility Square</t>
  </si>
  <si>
    <t>Fairground Footpath</t>
  </si>
  <si>
    <t>FC 18/06/2021</t>
  </si>
  <si>
    <t>FC 10/11/2022</t>
  </si>
  <si>
    <t>CCTV</t>
  </si>
  <si>
    <t>Balance for Phase 2A</t>
  </si>
  <si>
    <t>Date PO Raised</t>
  </si>
  <si>
    <t>F&amp;GP 01/12/2022</t>
  </si>
  <si>
    <t>Expenditure Approved and Committed</t>
  </si>
  <si>
    <t>Expenditure Approved but NOT Committed</t>
  </si>
  <si>
    <t>Year End EMR TR</t>
  </si>
  <si>
    <t>YE Trf for Cemetery</t>
  </si>
  <si>
    <t>Mortimer to Burghfield Cycleway/Footpath</t>
  </si>
  <si>
    <r>
      <t>This spreadsheet tracks CIL income and expenditure for each Financial Year, taking into account</t>
    </r>
    <r>
      <rPr>
        <sz val="12"/>
        <color rgb="FF0070C0"/>
        <rFont val="Calibri"/>
        <family val="2"/>
      </rPr>
      <t xml:space="preserve"> </t>
    </r>
    <r>
      <rPr>
        <b/>
        <sz val="12"/>
        <color rgb="FF0070C0"/>
        <rFont val="Calibri"/>
        <family val="2"/>
      </rPr>
      <t>actual</t>
    </r>
    <r>
      <rPr>
        <sz val="12"/>
        <color rgb="FF000000"/>
        <rFont val="Calibri"/>
        <family val="2"/>
      </rPr>
      <t xml:space="preserve"> and </t>
    </r>
    <r>
      <rPr>
        <b/>
        <sz val="12"/>
        <color rgb="FF00B050"/>
        <rFont val="Calibri"/>
        <family val="2"/>
      </rPr>
      <t>budgeted</t>
    </r>
    <r>
      <rPr>
        <sz val="12"/>
        <color rgb="FF000000"/>
        <rFont val="Calibri"/>
        <family val="2"/>
      </rPr>
      <t xml:space="preserve"> amounts.</t>
    </r>
  </si>
  <si>
    <t>Budgeted Year End Closing Balance if all Approved Amounts are Paid</t>
  </si>
  <si>
    <t>Budgeted Opening Balance if all Approved Amounts are Paid</t>
  </si>
  <si>
    <t>Actual Rialtas CIL EMR Opening Balances</t>
  </si>
  <si>
    <t>Actual Rialtas CIL EMR Year End Closing Balance</t>
  </si>
  <si>
    <t>Fitness Equipment</t>
  </si>
  <si>
    <t>Cycleway initial surveys**</t>
  </si>
  <si>
    <t>Cycleway second round surveys**</t>
  </si>
  <si>
    <t>Cycleway Phase 1 Ecological Survey**</t>
  </si>
  <si>
    <t>Cycleway: Ridge design fee**</t>
  </si>
  <si>
    <t>Cycleway: Aspect Phase 2 precautionary mitigation**</t>
  </si>
  <si>
    <t>Cycleway: Road Safety Audit**</t>
  </si>
  <si>
    <t>Remaining 2673.02 spent in 21/22</t>
  </si>
  <si>
    <t>Amount Paid to Date 4930 &amp; EMR 320</t>
  </si>
  <si>
    <t xml:space="preserve"> Phase 2B</t>
  </si>
  <si>
    <t>4773.02 = 2100 (PO 2102) and 2673.02 (PO 2148)</t>
  </si>
  <si>
    <t>FC 12/03/2020 Agreed Initial Investment*</t>
  </si>
  <si>
    <t xml:space="preserve">* Following the CIL Consultation in 2020, it was agreed to take forward the Mortimer to Burghfield Cycleway and Footpath as one of the projects. Total costs were unknown but an initial investment of £150,000 was agreed. </t>
  </si>
  <si>
    <t>Spend to date has been £38,785** +  £4,773.02 from 21/22 (see below) and it is forecast the balance of £106,441.98 will be needed for 3rd party disbursements, landowner legal agreements, footpath design and planning application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</si>
</sst>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00_);_(* \(#,##0.00\);_(* &quot;-&quot;??_);_(@_)"/>
    <numFmt numFmtId="165" formatCode="&quot;£&quot;#,##0.00"/>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12"/>
      <name val="Calibri"/>
      <family val="2"/>
      <scheme val="minor"/>
    </font>
    <font>
      <b/>
      <sz val="16"/>
      <color rgb="FF000000"/>
      <name val="Calibri"/>
      <family val="2"/>
    </font>
    <font>
      <b/>
      <sz val="12"/>
      <color theme="1"/>
      <name val="Calibri"/>
      <family val="2"/>
      <charset val="238"/>
      <scheme val="minor"/>
    </font>
    <font>
      <b/>
      <sz val="12"/>
      <color rgb="FF0070C0"/>
      <name val="Calibri"/>
      <family val="2"/>
      <scheme val="minor"/>
    </font>
    <font>
      <sz val="12"/>
      <color rgb="FF0070C0"/>
      <name val="Calibri"/>
      <family val="2"/>
      <scheme val="minor"/>
    </font>
    <font>
      <b/>
      <sz val="12"/>
      <color rgb="FF00B050"/>
      <name val="Calibri"/>
      <family val="2"/>
      <scheme val="minor"/>
    </font>
    <font>
      <sz val="12"/>
      <color rgb="FF00B050"/>
      <name val="Calibri"/>
      <family val="2"/>
      <scheme val="minor"/>
    </font>
    <font>
      <b/>
      <sz val="12"/>
      <color rgb="FF00B050"/>
      <name val="Calibri"/>
      <family val="2"/>
      <charset val="238"/>
      <scheme val="minor"/>
    </font>
    <font>
      <sz val="12"/>
      <color rgb="FF000000"/>
      <name val="Calibri"/>
      <family val="2"/>
    </font>
    <font>
      <sz val="12"/>
      <color rgb="FF0070C0"/>
      <name val="Calibri"/>
      <family val="2"/>
    </font>
    <font>
      <b/>
      <sz val="12"/>
      <color rgb="FF0070C0"/>
      <name val="Calibri"/>
      <family val="2"/>
    </font>
    <font>
      <b/>
      <sz val="12"/>
      <color rgb="FF00B050"/>
      <name val="Calibri"/>
      <family val="2"/>
    </font>
    <font>
      <sz val="11"/>
      <color rgb="FF242424"/>
      <name val="Calibri"/>
      <family val="2"/>
      <scheme val="minor"/>
    </font>
    <font>
      <sz val="12"/>
      <color theme="4"/>
      <name val="Calibri"/>
      <family val="2"/>
      <scheme val="minor"/>
    </font>
  </fonts>
  <fills count="3">
    <fill>
      <patternFill patternType="none"/>
    </fill>
    <fill>
      <patternFill patternType="gray125"/>
    </fill>
    <fill>
      <patternFill patternType="solid">
        <fgColor theme="3" tint="0.79998168889431442"/>
        <bgColor indexed="64"/>
      </patternFill>
    </fill>
  </fills>
  <borders count="14">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s>
  <cellStyleXfs count="284">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103">
    <xf numFmtId="0" fontId="0" fillId="0" borderId="0" xfId="0"/>
    <xf numFmtId="0" fontId="8" fillId="0" borderId="0" xfId="0" applyFont="1" applyAlignment="1">
      <alignment vertical="center"/>
    </xf>
    <xf numFmtId="0" fontId="9" fillId="2" borderId="8"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11" xfId="0" applyBorder="1" applyAlignment="1">
      <alignment vertical="center"/>
    </xf>
    <xf numFmtId="164" fontId="0"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164" fontId="0" fillId="0" borderId="1" xfId="1" applyFont="1" applyBorder="1" applyAlignment="1">
      <alignment horizontal="center" vertical="center"/>
    </xf>
    <xf numFmtId="4" fontId="0" fillId="0" borderId="1" xfId="0" applyNumberFormat="1" applyBorder="1" applyAlignment="1">
      <alignment horizontal="center" vertical="center"/>
    </xf>
    <xf numFmtId="164" fontId="0" fillId="0" borderId="12" xfId="1" applyFont="1" applyBorder="1" applyAlignment="1">
      <alignment horizontal="center" vertical="center"/>
    </xf>
    <xf numFmtId="17" fontId="0" fillId="0" borderId="12" xfId="0" applyNumberFormat="1" applyBorder="1" applyAlignment="1">
      <alignment vertical="center" wrapText="1"/>
    </xf>
    <xf numFmtId="14" fontId="0" fillId="0" borderId="0" xfId="0" applyNumberFormat="1" applyAlignment="1">
      <alignment horizontal="left" vertical="center"/>
    </xf>
    <xf numFmtId="0" fontId="0" fillId="0" borderId="0" xfId="0" applyAlignment="1">
      <alignment horizontal="left" vertical="center" wrapText="1"/>
    </xf>
    <xf numFmtId="14" fontId="0" fillId="0" borderId="0" xfId="0" applyNumberFormat="1" applyAlignment="1">
      <alignment horizontal="center" vertical="center"/>
    </xf>
    <xf numFmtId="0" fontId="0" fillId="0" borderId="3" xfId="0" applyBorder="1" applyAlignment="1">
      <alignment vertical="center" wrapText="1"/>
    </xf>
    <xf numFmtId="8" fontId="0" fillId="0" borderId="0" xfId="0" applyNumberFormat="1" applyAlignment="1">
      <alignment horizontal="center" vertical="center" wrapText="1"/>
    </xf>
    <xf numFmtId="0" fontId="0" fillId="0" borderId="12" xfId="0" applyBorder="1" applyAlignment="1">
      <alignment vertical="center"/>
    </xf>
    <xf numFmtId="14" fontId="9" fillId="2" borderId="13" xfId="0" applyNumberFormat="1" applyFont="1" applyFill="1" applyBorder="1" applyAlignment="1">
      <alignment vertical="center"/>
    </xf>
    <xf numFmtId="164" fontId="9" fillId="2" borderId="6" xfId="1"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1" applyNumberFormat="1" applyFont="1" applyFill="1" applyBorder="1" applyAlignment="1">
      <alignment horizontal="center" vertical="center"/>
    </xf>
    <xf numFmtId="0" fontId="0" fillId="0" borderId="2" xfId="0" applyBorder="1" applyAlignment="1">
      <alignment horizontal="center" vertical="center" wrapText="1"/>
    </xf>
    <xf numFmtId="17" fontId="6" fillId="0" borderId="12" xfId="0" applyNumberFormat="1" applyFont="1" applyBorder="1" applyAlignment="1">
      <alignment vertical="center" wrapText="1"/>
    </xf>
    <xf numFmtId="164" fontId="6" fillId="0" borderId="0" xfId="1" applyFont="1" applyBorder="1" applyAlignment="1">
      <alignment horizontal="center" vertical="center"/>
    </xf>
    <xf numFmtId="15" fontId="6" fillId="0" borderId="0" xfId="0" applyNumberFormat="1" applyFont="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vertical="center"/>
    </xf>
    <xf numFmtId="0" fontId="6" fillId="0" borderId="12" xfId="0" applyFont="1" applyBorder="1" applyAlignment="1">
      <alignment horizontal="center" vertical="center"/>
    </xf>
    <xf numFmtId="164" fontId="9" fillId="2" borderId="6" xfId="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wrapText="1"/>
    </xf>
    <xf numFmtId="0" fontId="9" fillId="2" borderId="6" xfId="0" applyFont="1" applyFill="1" applyBorder="1" applyAlignment="1">
      <alignment horizontal="center" wrapText="1"/>
    </xf>
    <xf numFmtId="0" fontId="10" fillId="2" borderId="10" xfId="0" applyFont="1" applyFill="1" applyBorder="1" applyAlignment="1">
      <alignment horizontal="center" vertical="center" wrapText="1"/>
    </xf>
    <xf numFmtId="164" fontId="11" fillId="0" borderId="3" xfId="1" applyFont="1" applyBorder="1" applyAlignment="1">
      <alignment horizontal="center" vertical="center"/>
    </xf>
    <xf numFmtId="164" fontId="11" fillId="0" borderId="12" xfId="1" applyFont="1" applyBorder="1" applyAlignment="1">
      <alignment horizontal="center" vertical="center"/>
    </xf>
    <xf numFmtId="164" fontId="10" fillId="2" borderId="7" xfId="1" applyFont="1" applyFill="1" applyBorder="1" applyAlignment="1">
      <alignment horizontal="center" vertical="center"/>
    </xf>
    <xf numFmtId="164" fontId="10" fillId="2" borderId="7" xfId="1" applyFont="1" applyFill="1" applyBorder="1" applyAlignment="1">
      <alignment horizontal="center"/>
    </xf>
    <xf numFmtId="0" fontId="12" fillId="2" borderId="10" xfId="0" applyFont="1" applyFill="1" applyBorder="1" applyAlignment="1">
      <alignment horizontal="center" vertical="center" wrapText="1"/>
    </xf>
    <xf numFmtId="164" fontId="13" fillId="0" borderId="12" xfId="1" applyFont="1" applyBorder="1" applyAlignment="1">
      <alignment horizontal="center" vertical="center"/>
    </xf>
    <xf numFmtId="164" fontId="12" fillId="2" borderId="13" xfId="1" applyFont="1" applyFill="1" applyBorder="1" applyAlignment="1">
      <alignment horizontal="center" vertical="center"/>
    </xf>
    <xf numFmtId="164" fontId="12" fillId="2" borderId="13" xfId="1" applyFont="1" applyFill="1" applyBorder="1" applyAlignment="1">
      <alignment horizontal="center"/>
    </xf>
    <xf numFmtId="14" fontId="9" fillId="2" borderId="13" xfId="0" applyNumberFormat="1" applyFont="1" applyFill="1" applyBorder="1"/>
    <xf numFmtId="4" fontId="11" fillId="0" borderId="12" xfId="0" applyNumberFormat="1" applyFont="1" applyBorder="1" applyAlignment="1">
      <alignment horizontal="center" vertical="center"/>
    </xf>
    <xf numFmtId="4" fontId="11" fillId="0" borderId="3" xfId="0" applyNumberFormat="1" applyFont="1" applyBorder="1" applyAlignment="1">
      <alignment horizontal="center" vertical="center"/>
    </xf>
    <xf numFmtId="43" fontId="10" fillId="2" borderId="7" xfId="0" applyNumberFormat="1"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vertical="center" wrapText="1"/>
    </xf>
    <xf numFmtId="0" fontId="11" fillId="0" borderId="12" xfId="0" applyFont="1" applyBorder="1" applyAlignment="1">
      <alignment vertical="center"/>
    </xf>
    <xf numFmtId="0" fontId="11" fillId="0" borderId="12" xfId="0" applyFont="1" applyBorder="1" applyAlignment="1">
      <alignment horizontal="center" vertical="center"/>
    </xf>
    <xf numFmtId="0" fontId="10" fillId="2" borderId="13" xfId="0" applyFont="1" applyFill="1" applyBorder="1" applyAlignment="1">
      <alignment horizontal="center"/>
    </xf>
    <xf numFmtId="164" fontId="14" fillId="2" borderId="13" xfId="1" applyFont="1" applyFill="1" applyBorder="1" applyAlignment="1">
      <alignment horizontal="center"/>
    </xf>
    <xf numFmtId="4" fontId="9" fillId="2" borderId="7" xfId="0" applyNumberFormat="1" applyFont="1" applyFill="1" applyBorder="1" applyAlignment="1">
      <alignment horizontal="center" vertical="center"/>
    </xf>
    <xf numFmtId="165" fontId="6" fillId="0" borderId="3" xfId="0" applyNumberFormat="1" applyFont="1" applyBorder="1" applyAlignment="1">
      <alignment horizontal="center" vertical="center"/>
    </xf>
    <xf numFmtId="0" fontId="6" fillId="0" borderId="0" xfId="0" applyFont="1" applyAlignment="1">
      <alignment horizontal="left" vertical="center" wrapText="1"/>
    </xf>
    <xf numFmtId="165" fontId="7" fillId="0" borderId="3" xfId="0" applyNumberFormat="1" applyFont="1" applyBorder="1" applyAlignment="1">
      <alignment horizontal="center" vertical="center"/>
    </xf>
    <xf numFmtId="2" fontId="9" fillId="2" borderId="6" xfId="1" applyNumberFormat="1" applyFont="1" applyFill="1" applyBorder="1" applyAlignment="1">
      <alignment horizontal="center" vertical="center"/>
    </xf>
    <xf numFmtId="2" fontId="9" fillId="2" borderId="6" xfId="0" applyNumberFormat="1" applyFont="1" applyFill="1" applyBorder="1" applyAlignment="1">
      <alignment horizontal="center" vertical="center"/>
    </xf>
    <xf numFmtId="2" fontId="6" fillId="0" borderId="0" xfId="0" applyNumberFormat="1" applyFont="1" applyAlignment="1">
      <alignment vertical="center" wrapText="1"/>
    </xf>
    <xf numFmtId="2" fontId="0" fillId="0" borderId="0" xfId="0" applyNumberFormat="1" applyAlignment="1">
      <alignment vertical="center" wrapText="1"/>
    </xf>
    <xf numFmtId="2" fontId="0" fillId="0" borderId="1" xfId="0" applyNumberFormat="1" applyBorder="1" applyAlignment="1">
      <alignment vertical="center"/>
    </xf>
    <xf numFmtId="2" fontId="6" fillId="0" borderId="0" xfId="0" applyNumberFormat="1" applyFont="1" applyAlignment="1">
      <alignment vertical="center"/>
    </xf>
    <xf numFmtId="0" fontId="0" fillId="0" borderId="0" xfId="0" applyAlignment="1">
      <alignment vertical="center" wrapText="1"/>
    </xf>
    <xf numFmtId="0" fontId="0" fillId="0" borderId="3" xfId="0" applyBorder="1" applyAlignment="1">
      <alignment horizontal="left" vertical="center" wrapText="1"/>
    </xf>
    <xf numFmtId="0" fontId="15" fillId="0" borderId="0" xfId="0" applyFont="1" applyAlignment="1">
      <alignment vertical="center"/>
    </xf>
    <xf numFmtId="0" fontId="11" fillId="0" borderId="4" xfId="0" applyFont="1" applyBorder="1" applyAlignment="1">
      <alignment horizontal="left" vertical="center" wrapText="1"/>
    </xf>
    <xf numFmtId="15" fontId="11" fillId="0" borderId="0" xfId="0" applyNumberFormat="1" applyFont="1" applyAlignment="1">
      <alignment horizontal="left" vertical="center" wrapText="1"/>
    </xf>
    <xf numFmtId="2" fontId="11" fillId="0" borderId="0" xfId="0" applyNumberFormat="1" applyFont="1" applyAlignment="1">
      <alignment vertical="center" wrapText="1"/>
    </xf>
    <xf numFmtId="2" fontId="11" fillId="0" borderId="0" xfId="0" applyNumberFormat="1" applyFont="1" applyAlignment="1">
      <alignment vertical="center"/>
    </xf>
    <xf numFmtId="0" fontId="11" fillId="0" borderId="0" xfId="0" applyFont="1" applyAlignment="1">
      <alignment horizontal="center" vertical="center"/>
    </xf>
    <xf numFmtId="14" fontId="11" fillId="0" borderId="0" xfId="1" applyNumberFormat="1" applyFont="1" applyBorder="1" applyAlignment="1">
      <alignment horizontal="center" vertical="center"/>
    </xf>
    <xf numFmtId="14" fontId="11" fillId="0" borderId="4" xfId="0" applyNumberFormat="1" applyFont="1" applyBorder="1" applyAlignment="1">
      <alignment horizontal="left" vertical="center" wrapText="1"/>
    </xf>
    <xf numFmtId="0" fontId="11" fillId="0" borderId="4" xfId="0" applyFont="1" applyBorder="1" applyAlignment="1">
      <alignment vertical="center" wrapText="1"/>
    </xf>
    <xf numFmtId="0" fontId="11" fillId="0" borderId="0" xfId="0" applyFont="1" applyAlignment="1">
      <alignment vertical="center" wrapText="1"/>
    </xf>
    <xf numFmtId="165" fontId="11" fillId="0" borderId="3" xfId="0" applyNumberFormat="1" applyFont="1" applyBorder="1" applyAlignment="1">
      <alignment horizontal="center" vertical="center"/>
    </xf>
    <xf numFmtId="2" fontId="13" fillId="0" borderId="0" xfId="0" applyNumberFormat="1" applyFont="1" applyAlignment="1">
      <alignment vertical="center" wrapText="1"/>
    </xf>
    <xf numFmtId="2" fontId="13" fillId="0" borderId="0" xfId="0" applyNumberFormat="1" applyFont="1" applyAlignment="1">
      <alignment vertical="center"/>
    </xf>
    <xf numFmtId="0" fontId="13" fillId="0" borderId="0" xfId="0" applyFont="1" applyAlignment="1">
      <alignment horizontal="center" vertical="center"/>
    </xf>
    <xf numFmtId="164" fontId="13" fillId="0" borderId="0" xfId="1" applyFont="1" applyBorder="1" applyAlignment="1">
      <alignment horizontal="center" vertical="center"/>
    </xf>
    <xf numFmtId="165" fontId="13" fillId="0" borderId="3" xfId="0" applyNumberFormat="1" applyFont="1" applyBorder="1" applyAlignment="1">
      <alignment horizontal="center" vertical="center"/>
    </xf>
    <xf numFmtId="15" fontId="13" fillId="0" borderId="0" xfId="0" applyNumberFormat="1" applyFont="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4" fontId="13" fillId="0" borderId="0" xfId="0" applyNumberFormat="1" applyFont="1" applyAlignment="1">
      <alignment horizontal="center" vertical="center"/>
    </xf>
    <xf numFmtId="4" fontId="13" fillId="0" borderId="3" xfId="0" applyNumberFormat="1" applyFont="1" applyBorder="1" applyAlignment="1">
      <alignment horizontal="center" vertical="center"/>
    </xf>
    <xf numFmtId="0" fontId="19" fillId="0" borderId="0" xfId="0" applyFont="1"/>
    <xf numFmtId="14" fontId="20" fillId="0" borderId="0" xfId="0" applyNumberFormat="1" applyFont="1" applyAlignment="1">
      <alignment vertical="center"/>
    </xf>
    <xf numFmtId="4" fontId="11" fillId="0" borderId="12" xfId="0" applyNumberFormat="1" applyFont="1" applyBorder="1" applyAlignment="1">
      <alignment wrapText="1"/>
    </xf>
    <xf numFmtId="0" fontId="7" fillId="0" borderId="0" xfId="0" applyFont="1" applyAlignment="1">
      <alignment vertical="center" wrapText="1"/>
    </xf>
    <xf numFmtId="0" fontId="20" fillId="0" borderId="0" xfId="0" applyFont="1" applyAlignment="1">
      <alignment vertical="center" wrapText="1"/>
    </xf>
    <xf numFmtId="2" fontId="20" fillId="0" borderId="0" xfId="0" applyNumberFormat="1" applyFont="1" applyAlignment="1">
      <alignment vertical="center" wrapText="1"/>
    </xf>
    <xf numFmtId="2" fontId="20" fillId="0" borderId="0" xfId="0" applyNumberFormat="1" applyFont="1" applyAlignment="1">
      <alignment vertical="center"/>
    </xf>
    <xf numFmtId="0" fontId="20" fillId="0" borderId="0" xfId="0" applyFont="1" applyAlignment="1">
      <alignment horizontal="center" vertical="center"/>
    </xf>
    <xf numFmtId="14" fontId="20" fillId="0" borderId="0" xfId="1" applyNumberFormat="1" applyFont="1" applyBorder="1" applyAlignment="1">
      <alignment horizontal="center" vertical="center"/>
    </xf>
    <xf numFmtId="165" fontId="20" fillId="0" borderId="3" xfId="0" applyNumberFormat="1" applyFont="1" applyBorder="1" applyAlignment="1">
      <alignment horizontal="center" vertical="center"/>
    </xf>
    <xf numFmtId="0" fontId="1" fillId="0" borderId="0" xfId="0" applyFont="1"/>
  </cellXfs>
  <cellStyles count="284">
    <cellStyle name="Comma" xfId="1" builtinId="3"/>
    <cellStyle name="Comma 2" xfId="282" xr:uid="{6409BD8F-8951-4E7E-B987-F4BC5D0F8784}"/>
    <cellStyle name="Comma 2 2" xfId="283" xr:uid="{EA334973-6045-4441-A08D-A95EAA5516FA}"/>
    <cellStyle name="Followed Hyperlink" xfId="71" builtinId="9" hidden="1"/>
    <cellStyle name="Followed Hyperlink" xfId="33" builtinId="9" hidden="1"/>
    <cellStyle name="Followed Hyperlink" xfId="45" builtinId="9" hidden="1"/>
    <cellStyle name="Followed Hyperlink" xfId="55" builtinId="9" hidden="1"/>
    <cellStyle name="Followed Hyperlink" xfId="65" builtinId="9" hidden="1"/>
    <cellStyle name="Followed Hyperlink" xfId="51" builtinId="9" hidden="1"/>
    <cellStyle name="Followed Hyperlink" xfId="13" builtinId="9" hidden="1"/>
    <cellStyle name="Followed Hyperlink" xfId="21" builtinId="9" hidden="1"/>
    <cellStyle name="Followed Hyperlink" xfId="9" builtinId="9" hidden="1"/>
    <cellStyle name="Followed Hyperlink" xfId="5" builtinId="9" hidden="1"/>
    <cellStyle name="Followed Hyperlink" xfId="23" builtinId="9" hidden="1"/>
    <cellStyle name="Followed Hyperlink" xfId="15" builtinId="9" hidden="1"/>
    <cellStyle name="Followed Hyperlink" xfId="43" builtinId="9" hidden="1"/>
    <cellStyle name="Followed Hyperlink" xfId="69" builtinId="9" hidden="1"/>
    <cellStyle name="Followed Hyperlink" xfId="57" builtinId="9" hidden="1"/>
    <cellStyle name="Followed Hyperlink" xfId="47" builtinId="9" hidden="1"/>
    <cellStyle name="Followed Hyperlink" xfId="37" builtinId="9" hidden="1"/>
    <cellStyle name="Followed Hyperlink" xfId="25" builtinId="9" hidden="1"/>
    <cellStyle name="Followed Hyperlink" xfId="83" builtinId="9" hidden="1"/>
    <cellStyle name="Followed Hyperlink" xfId="99" builtinId="9" hidden="1"/>
    <cellStyle name="Followed Hyperlink" xfId="115" builtinId="9" hidden="1"/>
    <cellStyle name="Followed Hyperlink" xfId="131" builtinId="9" hidden="1"/>
    <cellStyle name="Followed Hyperlink" xfId="147" builtinId="9" hidden="1"/>
    <cellStyle name="Followed Hyperlink" xfId="163" builtinId="9" hidden="1"/>
    <cellStyle name="Followed Hyperlink" xfId="179" builtinId="9" hidden="1"/>
    <cellStyle name="Followed Hyperlink" xfId="195" builtinId="9" hidden="1"/>
    <cellStyle name="Followed Hyperlink" xfId="211" builtinId="9" hidden="1"/>
    <cellStyle name="Followed Hyperlink" xfId="227" builtinId="9" hidden="1"/>
    <cellStyle name="Followed Hyperlink" xfId="243" builtinId="9" hidden="1"/>
    <cellStyle name="Followed Hyperlink" xfId="259" builtinId="9" hidden="1"/>
    <cellStyle name="Followed Hyperlink" xfId="275" builtinId="9" hidden="1"/>
    <cellStyle name="Followed Hyperlink" xfId="273" builtinId="9" hidden="1"/>
    <cellStyle name="Followed Hyperlink" xfId="257" builtinId="9" hidden="1"/>
    <cellStyle name="Followed Hyperlink" xfId="241" builtinId="9" hidden="1"/>
    <cellStyle name="Followed Hyperlink" xfId="225" builtinId="9" hidden="1"/>
    <cellStyle name="Followed Hyperlink" xfId="209" builtinId="9" hidden="1"/>
    <cellStyle name="Followed Hyperlink" xfId="125" builtinId="9" hidden="1"/>
    <cellStyle name="Followed Hyperlink" xfId="133" builtinId="9" hidden="1"/>
    <cellStyle name="Followed Hyperlink" xfId="145" builtinId="9" hidden="1"/>
    <cellStyle name="Followed Hyperlink" xfId="157" builtinId="9" hidden="1"/>
    <cellStyle name="Followed Hyperlink" xfId="165" builtinId="9" hidden="1"/>
    <cellStyle name="Followed Hyperlink" xfId="177" builtinId="9" hidden="1"/>
    <cellStyle name="Followed Hyperlink" xfId="189" builtinId="9" hidden="1"/>
    <cellStyle name="Followed Hyperlink" xfId="197" builtinId="9" hidden="1"/>
    <cellStyle name="Followed Hyperlink" xfId="201" builtinId="9" hidden="1"/>
    <cellStyle name="Followed Hyperlink" xfId="169" builtinId="9" hidden="1"/>
    <cellStyle name="Followed Hyperlink" xfId="137" builtinId="9" hidden="1"/>
    <cellStyle name="Followed Hyperlink" xfId="93" builtinId="9" hidden="1"/>
    <cellStyle name="Followed Hyperlink" xfId="101" builtinId="9" hidden="1"/>
    <cellStyle name="Followed Hyperlink" xfId="109" builtinId="9" hidden="1"/>
    <cellStyle name="Followed Hyperlink" xfId="89" builtinId="9" hidden="1"/>
    <cellStyle name="Followed Hyperlink" xfId="85" builtinId="9" hidden="1"/>
    <cellStyle name="Followed Hyperlink" xfId="73" builtinId="9" hidden="1"/>
    <cellStyle name="Followed Hyperlink" xfId="77" builtinId="9" hidden="1"/>
    <cellStyle name="Followed Hyperlink" xfId="81" builtinId="9" hidden="1"/>
    <cellStyle name="Followed Hyperlink" xfId="113" builtinId="9" hidden="1"/>
    <cellStyle name="Followed Hyperlink" xfId="105" builtinId="9" hidden="1"/>
    <cellStyle name="Followed Hyperlink" xfId="97" builtinId="9" hidden="1"/>
    <cellStyle name="Followed Hyperlink" xfId="121" builtinId="9" hidden="1"/>
    <cellStyle name="Followed Hyperlink" xfId="153" builtinId="9" hidden="1"/>
    <cellStyle name="Followed Hyperlink" xfId="185" builtinId="9" hidden="1"/>
    <cellStyle name="Followed Hyperlink" xfId="205" builtinId="9" hidden="1"/>
    <cellStyle name="Followed Hyperlink" xfId="193" builtinId="9" hidden="1"/>
    <cellStyle name="Followed Hyperlink" xfId="181" builtinId="9" hidden="1"/>
    <cellStyle name="Followed Hyperlink" xfId="173" builtinId="9" hidden="1"/>
    <cellStyle name="Followed Hyperlink" xfId="161" builtinId="9" hidden="1"/>
    <cellStyle name="Followed Hyperlink" xfId="149" builtinId="9" hidden="1"/>
    <cellStyle name="Followed Hyperlink" xfId="141" builtinId="9" hidden="1"/>
    <cellStyle name="Followed Hyperlink" xfId="129" builtinId="9" hidden="1"/>
    <cellStyle name="Followed Hyperlink" xfId="117" builtinId="9" hidden="1"/>
    <cellStyle name="Followed Hyperlink" xfId="217" builtinId="9" hidden="1"/>
    <cellStyle name="Followed Hyperlink" xfId="233" builtinId="9" hidden="1"/>
    <cellStyle name="Followed Hyperlink" xfId="249" builtinId="9" hidden="1"/>
    <cellStyle name="Followed Hyperlink" xfId="265" builtinId="9" hidden="1"/>
    <cellStyle name="Followed Hyperlink" xfId="281" builtinId="9" hidden="1"/>
    <cellStyle name="Followed Hyperlink" xfId="267" builtinId="9" hidden="1"/>
    <cellStyle name="Followed Hyperlink" xfId="251" builtinId="9" hidden="1"/>
    <cellStyle name="Followed Hyperlink" xfId="235" builtinId="9" hidden="1"/>
    <cellStyle name="Followed Hyperlink" xfId="219" builtinId="9" hidden="1"/>
    <cellStyle name="Followed Hyperlink" xfId="203" builtinId="9" hidden="1"/>
    <cellStyle name="Followed Hyperlink" xfId="187" builtinId="9" hidden="1"/>
    <cellStyle name="Followed Hyperlink" xfId="171" builtinId="9" hidden="1"/>
    <cellStyle name="Followed Hyperlink" xfId="155" builtinId="9" hidden="1"/>
    <cellStyle name="Followed Hyperlink" xfId="139" builtinId="9" hidden="1"/>
    <cellStyle name="Followed Hyperlink" xfId="123" builtinId="9" hidden="1"/>
    <cellStyle name="Followed Hyperlink" xfId="107" builtinId="9" hidden="1"/>
    <cellStyle name="Followed Hyperlink" xfId="91" builtinId="9" hidden="1"/>
    <cellStyle name="Followed Hyperlink" xfId="75" builtinId="9" hidden="1"/>
    <cellStyle name="Followed Hyperlink" xfId="31" builtinId="9" hidden="1"/>
    <cellStyle name="Followed Hyperlink" xfId="41" builtinId="9" hidden="1"/>
    <cellStyle name="Followed Hyperlink" xfId="53" builtinId="9" hidden="1"/>
    <cellStyle name="Followed Hyperlink" xfId="63" builtinId="9" hidden="1"/>
    <cellStyle name="Followed Hyperlink" xfId="59" builtinId="9" hidden="1"/>
    <cellStyle name="Followed Hyperlink" xfId="27" builtinId="9" hidden="1"/>
    <cellStyle name="Followed Hyperlink" xfId="19" builtinId="9" hidden="1"/>
    <cellStyle name="Followed Hyperlink" xfId="7" builtinId="9" hidden="1"/>
    <cellStyle name="Followed Hyperlink" xfId="3" builtinId="9" hidden="1"/>
    <cellStyle name="Followed Hyperlink" xfId="11" builtinId="9" hidden="1"/>
    <cellStyle name="Followed Hyperlink" xfId="17" builtinId="9" hidden="1"/>
    <cellStyle name="Followed Hyperlink" xfId="35" builtinId="9" hidden="1"/>
    <cellStyle name="Followed Hyperlink" xfId="67" builtinId="9" hidden="1"/>
    <cellStyle name="Followed Hyperlink" xfId="61" builtinId="9" hidden="1"/>
    <cellStyle name="Followed Hyperlink" xfId="49" builtinId="9" hidden="1"/>
    <cellStyle name="Followed Hyperlink" xfId="39" builtinId="9" hidden="1"/>
    <cellStyle name="Followed Hyperlink" xfId="29" builtinId="9" hidden="1"/>
    <cellStyle name="Followed Hyperlink" xfId="79" builtinId="9" hidden="1"/>
    <cellStyle name="Followed Hyperlink" xfId="263" builtinId="9" hidden="1"/>
    <cellStyle name="Followed Hyperlink" xfId="247" builtinId="9" hidden="1"/>
    <cellStyle name="Followed Hyperlink" xfId="239" builtinId="9" hidden="1"/>
    <cellStyle name="Followed Hyperlink" xfId="231" builtinId="9" hidden="1"/>
    <cellStyle name="Followed Hyperlink" xfId="215" builtinId="9" hidden="1"/>
    <cellStyle name="Followed Hyperlink" xfId="207" builtinId="9" hidden="1"/>
    <cellStyle name="Followed Hyperlink" xfId="199" builtinId="9" hidden="1"/>
    <cellStyle name="Followed Hyperlink" xfId="183" builtinId="9" hidden="1"/>
    <cellStyle name="Followed Hyperlink" xfId="175" builtinId="9" hidden="1"/>
    <cellStyle name="Followed Hyperlink" xfId="167" builtinId="9" hidden="1"/>
    <cellStyle name="Followed Hyperlink" xfId="151" builtinId="9" hidden="1"/>
    <cellStyle name="Followed Hyperlink" xfId="143" builtinId="9" hidden="1"/>
    <cellStyle name="Followed Hyperlink" xfId="135" builtinId="9" hidden="1"/>
    <cellStyle name="Followed Hyperlink" xfId="119" builtinId="9" hidden="1"/>
    <cellStyle name="Followed Hyperlink" xfId="111" builtinId="9" hidden="1"/>
    <cellStyle name="Followed Hyperlink" xfId="103" builtinId="9" hidden="1"/>
    <cellStyle name="Followed Hyperlink" xfId="87" builtinId="9" hidden="1"/>
    <cellStyle name="Followed Hyperlink" xfId="95" builtinId="9" hidden="1"/>
    <cellStyle name="Followed Hyperlink" xfId="127" builtinId="9" hidden="1"/>
    <cellStyle name="Followed Hyperlink" xfId="159" builtinId="9" hidden="1"/>
    <cellStyle name="Followed Hyperlink" xfId="191" builtinId="9" hidden="1"/>
    <cellStyle name="Followed Hyperlink" xfId="223" builtinId="9" hidden="1"/>
    <cellStyle name="Followed Hyperlink" xfId="255" builtinId="9" hidden="1"/>
    <cellStyle name="Followed Hyperlink" xfId="253" builtinId="9" hidden="1"/>
    <cellStyle name="Followed Hyperlink" xfId="261" builtinId="9" hidden="1"/>
    <cellStyle name="Followed Hyperlink" xfId="269" builtinId="9" hidden="1"/>
    <cellStyle name="Followed Hyperlink" xfId="277" builtinId="9" hidden="1"/>
    <cellStyle name="Followed Hyperlink" xfId="279" builtinId="9" hidden="1"/>
    <cellStyle name="Followed Hyperlink" xfId="271" builtinId="9" hidden="1"/>
    <cellStyle name="Followed Hyperlink" xfId="245" builtinId="9" hidden="1"/>
    <cellStyle name="Followed Hyperlink" xfId="229" builtinId="9" hidden="1"/>
    <cellStyle name="Followed Hyperlink" xfId="237" builtinId="9" hidden="1"/>
    <cellStyle name="Followed Hyperlink" xfId="221" builtinId="9" hidden="1"/>
    <cellStyle name="Followed Hyperlink" xfId="213" builtinId="9" hidden="1"/>
    <cellStyle name="Hyperlink" xfId="4" builtinId="8" hidden="1"/>
    <cellStyle name="Hyperlink" xfId="22" builtinId="8" hidden="1"/>
    <cellStyle name="Hyperlink" xfId="48" builtinId="8" hidden="1"/>
    <cellStyle name="Hyperlink" xfId="40" builtinId="8" hidden="1"/>
    <cellStyle name="Hyperlink" xfId="32" builtinId="8" hidden="1"/>
    <cellStyle name="Hyperlink" xfId="118" builtinId="8" hidden="1"/>
    <cellStyle name="Hyperlink" xfId="112" builtinId="8" hidden="1"/>
    <cellStyle name="Hyperlink" xfId="104" builtinId="8" hidden="1"/>
    <cellStyle name="Hyperlink" xfId="84" builtinId="8" hidden="1"/>
    <cellStyle name="Hyperlink" xfId="76" builtinId="8" hidden="1"/>
    <cellStyle name="Hyperlink" xfId="66" builtinId="8" hidden="1"/>
    <cellStyle name="Hyperlink" xfId="134" builtinId="8" hidden="1"/>
    <cellStyle name="Hyperlink" xfId="166" builtinId="8" hidden="1"/>
    <cellStyle name="Hyperlink" xfId="198" builtinId="8" hidden="1"/>
    <cellStyle name="Hyperlink" xfId="262" builtinId="8" hidden="1"/>
    <cellStyle name="Hyperlink" xfId="188" builtinId="8" hidden="1"/>
    <cellStyle name="Hyperlink" xfId="194" builtinId="8" hidden="1"/>
    <cellStyle name="Hyperlink" xfId="200" builtinId="8" hidden="1"/>
    <cellStyle name="Hyperlink" xfId="202" builtinId="8" hidden="1"/>
    <cellStyle name="Hyperlink" xfId="204" builtinId="8" hidden="1"/>
    <cellStyle name="Hyperlink" xfId="210" builtinId="8" hidden="1"/>
    <cellStyle name="Hyperlink" xfId="216" builtinId="8" hidden="1"/>
    <cellStyle name="Hyperlink" xfId="218" builtinId="8" hidden="1"/>
    <cellStyle name="Hyperlink" xfId="224" builtinId="8" hidden="1"/>
    <cellStyle name="Hyperlink" xfId="226" builtinId="8" hidden="1"/>
    <cellStyle name="Hyperlink" xfId="228" builtinId="8" hidden="1"/>
    <cellStyle name="Hyperlink" xfId="236" builtinId="8" hidden="1"/>
    <cellStyle name="Hyperlink" xfId="240" builtinId="8" hidden="1"/>
    <cellStyle name="Hyperlink" xfId="242" builtinId="8" hidden="1"/>
    <cellStyle name="Hyperlink" xfId="248" builtinId="8" hidden="1"/>
    <cellStyle name="Hyperlink" xfId="250" builtinId="8" hidden="1"/>
    <cellStyle name="Hyperlink" xfId="252" builtinId="8" hidden="1"/>
    <cellStyle name="Hyperlink" xfId="260" builtinId="8" hidden="1"/>
    <cellStyle name="Hyperlink" xfId="264" builtinId="8" hidden="1"/>
    <cellStyle name="Hyperlink" xfId="266" builtinId="8" hidden="1"/>
    <cellStyle name="Hyperlink" xfId="272" builtinId="8" hidden="1"/>
    <cellStyle name="Hyperlink" xfId="274" builtinId="8" hidden="1"/>
    <cellStyle name="Hyperlink" xfId="280" builtinId="8" hidden="1"/>
    <cellStyle name="Hyperlink" xfId="256" builtinId="8" hidden="1"/>
    <cellStyle name="Hyperlink" xfId="234" builtinId="8" hidden="1"/>
    <cellStyle name="Hyperlink" xfId="212" builtinId="8" hidden="1"/>
    <cellStyle name="Hyperlink" xfId="154" builtinId="8" hidden="1"/>
    <cellStyle name="Hyperlink" xfId="156" builtinId="8" hidden="1"/>
    <cellStyle name="Hyperlink" xfId="160" builtinId="8" hidden="1"/>
    <cellStyle name="Hyperlink" xfId="164" builtinId="8" hidden="1"/>
    <cellStyle name="Hyperlink" xfId="168" builtinId="8" hidden="1"/>
    <cellStyle name="Hyperlink" xfId="170" builtinId="8" hidden="1"/>
    <cellStyle name="Hyperlink" xfId="176" builtinId="8" hidden="1"/>
    <cellStyle name="Hyperlink" xfId="178" builtinId="8" hidden="1"/>
    <cellStyle name="Hyperlink" xfId="180" builtinId="8" hidden="1"/>
    <cellStyle name="Hyperlink" xfId="186" builtinId="8" hidden="1"/>
    <cellStyle name="Hyperlink" xfId="136" builtinId="8" hidden="1"/>
    <cellStyle name="Hyperlink" xfId="138" builtinId="8" hidden="1"/>
    <cellStyle name="Hyperlink" xfId="144" builtinId="8" hidden="1"/>
    <cellStyle name="Hyperlink" xfId="146" builtinId="8" hidden="1"/>
    <cellStyle name="Hyperlink" xfId="152" builtinId="8" hidden="1"/>
    <cellStyle name="Hyperlink" xfId="128" builtinId="8" hidden="1"/>
    <cellStyle name="Hyperlink" xfId="130" builtinId="8" hidden="1"/>
    <cellStyle name="Hyperlink" xfId="132" builtinId="8" hidden="1"/>
    <cellStyle name="Hyperlink" xfId="122" builtinId="8" hidden="1"/>
    <cellStyle name="Hyperlink" xfId="124" builtinId="8" hidden="1"/>
    <cellStyle name="Hyperlink" xfId="148" builtinId="8" hidden="1"/>
    <cellStyle name="Hyperlink" xfId="140" builtinId="8" hidden="1"/>
    <cellStyle name="Hyperlink" xfId="184" builtinId="8" hidden="1"/>
    <cellStyle name="Hyperlink" xfId="172" builtinId="8" hidden="1"/>
    <cellStyle name="Hyperlink" xfId="162" builtinId="8" hidden="1"/>
    <cellStyle name="Hyperlink" xfId="192" builtinId="8" hidden="1"/>
    <cellStyle name="Hyperlink" xfId="276" builtinId="8" hidden="1"/>
    <cellStyle name="Hyperlink" xfId="268" builtinId="8" hidden="1"/>
    <cellStyle name="Hyperlink" xfId="258" builtinId="8" hidden="1"/>
    <cellStyle name="Hyperlink" xfId="244" builtinId="8" hidden="1"/>
    <cellStyle name="Hyperlink" xfId="232" builtinId="8" hidden="1"/>
    <cellStyle name="Hyperlink" xfId="220" builtinId="8" hidden="1"/>
    <cellStyle name="Hyperlink" xfId="208" builtinId="8" hidden="1"/>
    <cellStyle name="Hyperlink" xfId="196" builtinId="8" hidden="1"/>
    <cellStyle name="Hyperlink" xfId="230" builtinId="8" hidden="1"/>
    <cellStyle name="Hyperlink" xfId="58" builtinId="8" hidden="1"/>
    <cellStyle name="Hyperlink" xfId="94" builtinId="8" hidden="1"/>
    <cellStyle name="Hyperlink" xfId="54" builtinId="8" hidden="1"/>
    <cellStyle name="Hyperlink" xfId="16" builtinId="8" hidden="1"/>
    <cellStyle name="Hyperlink" xfId="82" builtinId="8" hidden="1"/>
    <cellStyle name="Hyperlink" xfId="90" builtinId="8" hidden="1"/>
    <cellStyle name="Hyperlink" xfId="92" builtinId="8" hidden="1"/>
    <cellStyle name="Hyperlink" xfId="96" builtinId="8" hidden="1"/>
    <cellStyle name="Hyperlink" xfId="98" builtinId="8" hidden="1"/>
    <cellStyle name="Hyperlink" xfId="100" builtinId="8" hidden="1"/>
    <cellStyle name="Hyperlink" xfId="106" builtinId="8" hidden="1"/>
    <cellStyle name="Hyperlink" xfId="108" builtinId="8" hidden="1"/>
    <cellStyle name="Hyperlink" xfId="114" builtinId="8" hidden="1"/>
    <cellStyle name="Hyperlink" xfId="116" builtinId="8" hidden="1"/>
    <cellStyle name="Hyperlink" xfId="120" builtinId="8" hidden="1"/>
    <cellStyle name="Hyperlink" xfId="102" builtinId="8" hidden="1"/>
    <cellStyle name="Hyperlink" xfId="86" builtinId="8" hidden="1"/>
    <cellStyle name="Hyperlink" xfId="70" builtinId="8" hidden="1"/>
    <cellStyle name="Hyperlink" xfId="26" builtinId="8" hidden="1"/>
    <cellStyle name="Hyperlink" xfId="30" builtinId="8" hidden="1"/>
    <cellStyle name="Hyperlink" xfId="34" builtinId="8" hidden="1"/>
    <cellStyle name="Hyperlink" xfId="36" builtinId="8" hidden="1"/>
    <cellStyle name="Hyperlink" xfId="38" builtinId="8" hidden="1"/>
    <cellStyle name="Hyperlink" xfId="42" builtinId="8" hidden="1"/>
    <cellStyle name="Hyperlink" xfId="44" builtinId="8" hidden="1"/>
    <cellStyle name="Hyperlink" xfId="46" builtinId="8" hidden="1"/>
    <cellStyle name="Hyperlink" xfId="12" builtinId="8" hidden="1"/>
    <cellStyle name="Hyperlink" xfId="14" builtinId="8" hidden="1"/>
    <cellStyle name="Hyperlink" xfId="18" builtinId="8" hidden="1"/>
    <cellStyle name="Hyperlink" xfId="20" builtinId="8" hidden="1"/>
    <cellStyle name="Hyperlink" xfId="24" builtinId="8" hidden="1"/>
    <cellStyle name="Hyperlink" xfId="6" builtinId="8" hidden="1"/>
    <cellStyle name="Hyperlink" xfId="8" builtinId="8" hidden="1"/>
    <cellStyle name="Hyperlink" xfId="2" builtinId="8" hidden="1"/>
    <cellStyle name="Hyperlink" xfId="10" builtinId="8" hidden="1"/>
    <cellStyle name="Hyperlink" xfId="50" builtinId="8" hidden="1"/>
    <cellStyle name="Hyperlink" xfId="28" builtinId="8" hidden="1"/>
    <cellStyle name="Hyperlink" xfId="110" builtinId="8" hidden="1"/>
    <cellStyle name="Hyperlink" xfId="88" builtinId="8" hidden="1"/>
    <cellStyle name="Hyperlink" xfId="150" builtinId="8" hidden="1"/>
    <cellStyle name="Hyperlink" xfId="142" builtinId="8" hidden="1"/>
    <cellStyle name="Hyperlink" xfId="126" builtinId="8" hidden="1"/>
    <cellStyle name="Hyperlink" xfId="52" builtinId="8" hidden="1"/>
    <cellStyle name="Hyperlink" xfId="56" builtinId="8" hidden="1"/>
    <cellStyle name="Hyperlink" xfId="60" builtinId="8" hidden="1"/>
    <cellStyle name="Hyperlink" xfId="62" builtinId="8" hidden="1"/>
    <cellStyle name="Hyperlink" xfId="64" builtinId="8" hidden="1"/>
    <cellStyle name="Hyperlink" xfId="68" builtinId="8" hidden="1"/>
    <cellStyle name="Hyperlink" xfId="72" builtinId="8" hidden="1"/>
    <cellStyle name="Hyperlink" xfId="74" builtinId="8" hidden="1"/>
    <cellStyle name="Hyperlink" xfId="78" builtinId="8" hidden="1"/>
    <cellStyle name="Hyperlink" xfId="80" builtinId="8" hidden="1"/>
    <cellStyle name="Hyperlink" xfId="222" builtinId="8" hidden="1"/>
    <cellStyle name="Hyperlink" xfId="214" builtinId="8" hidden="1"/>
    <cellStyle name="Hyperlink" xfId="206" builtinId="8" hidden="1"/>
    <cellStyle name="Hyperlink" xfId="190" builtinId="8" hidden="1"/>
    <cellStyle name="Hyperlink" xfId="182" builtinId="8" hidden="1"/>
    <cellStyle name="Hyperlink" xfId="158" builtinId="8" hidden="1"/>
    <cellStyle name="Hyperlink" xfId="174" builtinId="8" hidden="1"/>
    <cellStyle name="Hyperlink" xfId="254" builtinId="8" hidden="1"/>
    <cellStyle name="Hyperlink" xfId="246" builtinId="8" hidden="1"/>
    <cellStyle name="Hyperlink" xfId="238" builtinId="8" hidden="1"/>
    <cellStyle name="Hyperlink" xfId="270" builtinId="8" hidden="1"/>
    <cellStyle name="Hyperlink" xfId="278"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B923-609F-4677-914D-59FD6CAD4964}">
  <dimension ref="A2:P30"/>
  <sheetViews>
    <sheetView tabSelected="1" topLeftCell="A14" workbookViewId="0">
      <selection activeCell="A29" sqref="A29"/>
    </sheetView>
  </sheetViews>
  <sheetFormatPr defaultRowHeight="15.6" x14ac:dyDescent="0.3"/>
  <cols>
    <col min="1" max="1" width="11.296875" customWidth="1"/>
    <col min="2" max="2" width="11.796875" customWidth="1"/>
    <col min="3" max="3" width="12.8984375" customWidth="1"/>
    <col min="4" max="4" width="12.69921875" customWidth="1"/>
    <col min="5" max="5" width="10.8984375" customWidth="1"/>
    <col min="6" max="6" width="11.5" customWidth="1"/>
    <col min="7" max="7" width="11" customWidth="1"/>
    <col min="8" max="8" width="13.69921875" customWidth="1"/>
    <col min="9" max="11" width="11" customWidth="1"/>
    <col min="12" max="12" width="10.19921875" customWidth="1"/>
    <col min="13" max="13" width="11.69921875" customWidth="1"/>
    <col min="14" max="14" width="12.19921875" customWidth="1"/>
    <col min="15" max="15" width="12.5" customWidth="1"/>
    <col min="16" max="16" width="12.09765625" customWidth="1"/>
  </cols>
  <sheetData>
    <row r="2" spans="1:16" ht="21" x14ac:dyDescent="0.3">
      <c r="A2" s="70" t="s">
        <v>30</v>
      </c>
      <c r="B2" s="1"/>
      <c r="C2" s="1"/>
      <c r="D2" s="1"/>
      <c r="E2" s="1"/>
      <c r="F2" s="1"/>
      <c r="G2" s="1"/>
      <c r="H2" s="1"/>
      <c r="I2" s="1"/>
      <c r="J2" s="1"/>
      <c r="K2" s="1"/>
    </row>
    <row r="3" spans="1:16" ht="21.6" thickBot="1" x14ac:dyDescent="0.35">
      <c r="A3" s="1"/>
      <c r="B3" s="1"/>
      <c r="C3" s="1"/>
      <c r="D3" s="1"/>
      <c r="E3" s="1"/>
      <c r="F3" s="1"/>
      <c r="G3" s="1"/>
      <c r="H3" s="1"/>
      <c r="I3" s="1"/>
      <c r="J3" s="1"/>
      <c r="K3" s="1"/>
    </row>
    <row r="4" spans="1:16" ht="109.8" thickBot="1" x14ac:dyDescent="0.35">
      <c r="A4" s="2" t="s">
        <v>0</v>
      </c>
      <c r="B4" s="39" t="s">
        <v>33</v>
      </c>
      <c r="C4" s="44" t="s">
        <v>32</v>
      </c>
      <c r="D4" s="3" t="s">
        <v>1</v>
      </c>
      <c r="E4" s="3" t="s">
        <v>2</v>
      </c>
      <c r="F4" s="3" t="s">
        <v>3</v>
      </c>
      <c r="G4" s="4" t="s">
        <v>4</v>
      </c>
      <c r="H4" s="3" t="s">
        <v>5</v>
      </c>
      <c r="I4" s="3" t="s">
        <v>6</v>
      </c>
      <c r="J4" s="3" t="s">
        <v>26</v>
      </c>
      <c r="K4" s="3" t="s">
        <v>25</v>
      </c>
      <c r="L4" s="3" t="s">
        <v>7</v>
      </c>
      <c r="M4" s="3" t="s">
        <v>23</v>
      </c>
      <c r="N4" s="3" t="s">
        <v>43</v>
      </c>
      <c r="O4" s="39" t="s">
        <v>34</v>
      </c>
      <c r="P4" s="44" t="s">
        <v>31</v>
      </c>
    </row>
    <row r="5" spans="1:16" x14ac:dyDescent="0.3">
      <c r="A5" s="5"/>
      <c r="B5" s="40"/>
      <c r="C5" s="45"/>
      <c r="D5" s="6"/>
      <c r="E5" s="7"/>
      <c r="F5" s="8"/>
      <c r="G5" s="9"/>
      <c r="H5" s="8"/>
      <c r="I5" s="65"/>
      <c r="J5" s="65"/>
      <c r="K5" s="66"/>
      <c r="L5" s="10"/>
      <c r="M5" s="11"/>
      <c r="N5" s="12"/>
      <c r="O5" s="49"/>
      <c r="P5" s="45"/>
    </row>
    <row r="6" spans="1:16" ht="41.4" customHeight="1" x14ac:dyDescent="0.3">
      <c r="A6" s="14" t="s">
        <v>8</v>
      </c>
      <c r="B6" s="40">
        <v>24259</v>
      </c>
      <c r="C6" s="45"/>
      <c r="D6" s="7">
        <v>2909.66</v>
      </c>
      <c r="E6" s="15">
        <v>44672</v>
      </c>
      <c r="F6" s="16" t="s">
        <v>9</v>
      </c>
      <c r="G6" s="71"/>
      <c r="H6" s="72" t="s">
        <v>36</v>
      </c>
      <c r="I6" s="73">
        <v>5680</v>
      </c>
      <c r="J6" s="73">
        <v>0</v>
      </c>
      <c r="K6" s="74">
        <v>5680</v>
      </c>
      <c r="L6" s="75">
        <v>2148</v>
      </c>
      <c r="M6" s="76">
        <v>44578</v>
      </c>
      <c r="N6" s="50">
        <v>5680</v>
      </c>
      <c r="O6" s="94" t="s">
        <v>42</v>
      </c>
      <c r="P6" s="45"/>
    </row>
    <row r="7" spans="1:16" ht="42.6" customHeight="1" x14ac:dyDescent="0.3">
      <c r="A7" s="14" t="s">
        <v>11</v>
      </c>
      <c r="B7" s="40">
        <v>5709</v>
      </c>
      <c r="C7" s="45"/>
      <c r="D7" s="7"/>
      <c r="E7" s="15"/>
      <c r="F7" s="16"/>
      <c r="G7" s="71"/>
      <c r="H7" s="72" t="s">
        <v>37</v>
      </c>
      <c r="I7" s="73">
        <v>13075</v>
      </c>
      <c r="J7" s="73">
        <v>0</v>
      </c>
      <c r="K7" s="74">
        <v>13075</v>
      </c>
      <c r="L7" s="75">
        <v>2152</v>
      </c>
      <c r="M7" s="76">
        <v>44606</v>
      </c>
      <c r="N7" s="50">
        <v>13075</v>
      </c>
      <c r="O7" s="50"/>
      <c r="P7" s="45"/>
    </row>
    <row r="8" spans="1:16" ht="51" customHeight="1" x14ac:dyDescent="0.3">
      <c r="A8" s="14" t="s">
        <v>12</v>
      </c>
      <c r="B8" s="40">
        <v>11291</v>
      </c>
      <c r="C8" s="45"/>
      <c r="D8" s="7"/>
      <c r="E8" s="15"/>
      <c r="F8" s="16"/>
      <c r="G8" s="71"/>
      <c r="H8" s="72" t="s">
        <v>38</v>
      </c>
      <c r="I8" s="73">
        <v>3415</v>
      </c>
      <c r="J8" s="73">
        <v>0</v>
      </c>
      <c r="K8" s="74">
        <v>3415</v>
      </c>
      <c r="L8" s="75">
        <v>2216</v>
      </c>
      <c r="M8" s="76">
        <v>44698</v>
      </c>
      <c r="N8" s="50">
        <v>3415</v>
      </c>
      <c r="O8" s="50"/>
      <c r="P8" s="45"/>
    </row>
    <row r="9" spans="1:16" ht="62.4" x14ac:dyDescent="0.3">
      <c r="A9" s="14" t="s">
        <v>13</v>
      </c>
      <c r="B9" s="40">
        <v>156068</v>
      </c>
      <c r="C9" s="45"/>
      <c r="D9" s="7">
        <v>14483.58</v>
      </c>
      <c r="E9" s="15">
        <v>44859</v>
      </c>
      <c r="F9" s="16" t="s">
        <v>14</v>
      </c>
      <c r="G9" s="77">
        <v>44820</v>
      </c>
      <c r="H9" s="72" t="s">
        <v>15</v>
      </c>
      <c r="I9" s="73">
        <v>1025</v>
      </c>
      <c r="J9" s="73">
        <v>0</v>
      </c>
      <c r="K9" s="74">
        <v>1025</v>
      </c>
      <c r="L9" s="75">
        <v>2252</v>
      </c>
      <c r="M9" s="76">
        <v>44820</v>
      </c>
      <c r="N9" s="50">
        <v>1025</v>
      </c>
      <c r="O9" s="50"/>
      <c r="P9" s="45"/>
    </row>
    <row r="10" spans="1:16" ht="46.8" x14ac:dyDescent="0.3">
      <c r="A10" s="14"/>
      <c r="B10" s="40"/>
      <c r="C10" s="45"/>
      <c r="D10" s="7"/>
      <c r="E10" s="15"/>
      <c r="F10" s="16"/>
      <c r="G10" s="78" t="s">
        <v>24</v>
      </c>
      <c r="H10" s="79" t="s">
        <v>39</v>
      </c>
      <c r="I10" s="73">
        <v>14350</v>
      </c>
      <c r="J10" s="73">
        <v>0</v>
      </c>
      <c r="K10" s="74">
        <v>14350</v>
      </c>
      <c r="L10" s="75">
        <v>2266</v>
      </c>
      <c r="M10" s="76">
        <v>44820</v>
      </c>
      <c r="N10" s="80">
        <v>10500</v>
      </c>
      <c r="O10" s="50"/>
      <c r="P10" s="45"/>
    </row>
    <row r="11" spans="1:16" ht="62.4" x14ac:dyDescent="0.3">
      <c r="A11" s="14"/>
      <c r="B11" s="40"/>
      <c r="C11" s="45"/>
      <c r="D11" s="7"/>
      <c r="E11" s="15"/>
      <c r="F11" s="69"/>
      <c r="G11" s="79" t="s">
        <v>24</v>
      </c>
      <c r="H11" s="79" t="s">
        <v>40</v>
      </c>
      <c r="I11" s="73">
        <v>1515</v>
      </c>
      <c r="J11" s="73">
        <v>0</v>
      </c>
      <c r="K11" s="74">
        <v>1515</v>
      </c>
      <c r="L11" s="75">
        <v>2267</v>
      </c>
      <c r="M11" s="76">
        <v>44897</v>
      </c>
      <c r="N11" s="80">
        <v>0</v>
      </c>
      <c r="O11" s="50"/>
      <c r="P11" s="45"/>
    </row>
    <row r="12" spans="1:16" ht="31.2" x14ac:dyDescent="0.3">
      <c r="A12" s="14"/>
      <c r="B12" s="40"/>
      <c r="C12" s="45"/>
      <c r="D12" s="7"/>
      <c r="E12" s="15"/>
      <c r="F12" s="69"/>
      <c r="G12" s="79"/>
      <c r="H12" s="79" t="s">
        <v>35</v>
      </c>
      <c r="I12" s="73">
        <v>12475.98</v>
      </c>
      <c r="J12" s="73">
        <v>0</v>
      </c>
      <c r="K12" s="74">
        <v>12317</v>
      </c>
      <c r="L12" s="75">
        <v>2153</v>
      </c>
      <c r="M12" s="93">
        <v>44606</v>
      </c>
      <c r="N12" s="80">
        <v>12475.98</v>
      </c>
      <c r="O12" s="50"/>
      <c r="P12" s="45"/>
    </row>
    <row r="13" spans="1:16" ht="31.2" x14ac:dyDescent="0.3">
      <c r="A13" s="14"/>
      <c r="B13" s="40"/>
      <c r="C13" s="45"/>
      <c r="D13" s="7"/>
      <c r="E13" s="15"/>
      <c r="F13" s="69"/>
      <c r="G13" s="96" t="s">
        <v>27</v>
      </c>
      <c r="H13" s="96" t="s">
        <v>28</v>
      </c>
      <c r="I13" s="97">
        <v>10000</v>
      </c>
      <c r="J13" s="97">
        <v>0</v>
      </c>
      <c r="K13" s="98"/>
      <c r="L13" s="99"/>
      <c r="M13" s="100"/>
      <c r="N13" s="101">
        <v>10000</v>
      </c>
      <c r="O13" s="50"/>
      <c r="P13" s="45"/>
    </row>
    <row r="14" spans="1:16" ht="46.8" x14ac:dyDescent="0.3">
      <c r="A14" s="14"/>
      <c r="B14" s="40"/>
      <c r="C14" s="45"/>
      <c r="D14" s="7"/>
      <c r="E14" s="15"/>
      <c r="F14" s="69"/>
      <c r="G14" s="68"/>
      <c r="H14" s="79" t="s">
        <v>41</v>
      </c>
      <c r="I14" s="73">
        <v>750</v>
      </c>
      <c r="J14" s="73">
        <v>0</v>
      </c>
      <c r="K14" s="74">
        <v>750</v>
      </c>
      <c r="L14" s="75">
        <v>2282</v>
      </c>
      <c r="M14" s="76">
        <v>44986</v>
      </c>
      <c r="N14" s="80">
        <v>750</v>
      </c>
      <c r="O14" s="50"/>
      <c r="P14" s="45"/>
    </row>
    <row r="15" spans="1:16" x14ac:dyDescent="0.3">
      <c r="A15" s="14"/>
      <c r="B15" s="41">
        <v>0</v>
      </c>
      <c r="C15" s="45"/>
      <c r="D15" s="19"/>
      <c r="E15" s="17"/>
      <c r="F15" s="18"/>
      <c r="M15" s="76"/>
      <c r="N15" s="61"/>
      <c r="O15" s="50"/>
      <c r="P15" s="45"/>
    </row>
    <row r="16" spans="1:16" ht="16.2" thickBot="1" x14ac:dyDescent="0.35">
      <c r="A16" s="21">
        <v>44652</v>
      </c>
      <c r="B16" s="42">
        <f>SUM(B6:B15)</f>
        <v>197327</v>
      </c>
      <c r="C16" s="46">
        <v>0</v>
      </c>
      <c r="D16" s="22">
        <f>SUM(D6:D15)</f>
        <v>17393.239999999998</v>
      </c>
      <c r="E16" s="23"/>
      <c r="F16" s="24"/>
      <c r="G16" s="25"/>
      <c r="H16" s="24"/>
      <c r="I16" s="62">
        <f>SUM(I6:I15)</f>
        <v>62285.979999999996</v>
      </c>
      <c r="J16" s="62">
        <f>SUM(J6:J15)</f>
        <v>0</v>
      </c>
      <c r="K16" s="63">
        <f>SUM(K6:K15)</f>
        <v>52127</v>
      </c>
      <c r="L16" s="23"/>
      <c r="M16" s="26"/>
      <c r="N16" s="58">
        <f>SUM(N6:N15)</f>
        <v>56920.979999999996</v>
      </c>
      <c r="O16" s="51">
        <f>B16+D16-N16</f>
        <v>157799.26</v>
      </c>
      <c r="P16" s="46">
        <f>+B16+D16-I16</f>
        <v>152434.26</v>
      </c>
    </row>
    <row r="17" spans="1:16" x14ac:dyDescent="0.3">
      <c r="A17" s="20"/>
      <c r="B17" s="40"/>
      <c r="C17" s="45"/>
      <c r="D17" s="6"/>
      <c r="E17" s="7"/>
      <c r="F17" s="27"/>
      <c r="G17" s="8"/>
      <c r="H17" s="8"/>
      <c r="I17" s="8"/>
      <c r="J17" s="8"/>
      <c r="K17" s="10"/>
      <c r="L17" s="10"/>
      <c r="M17" s="11"/>
      <c r="N17" s="7"/>
      <c r="O17" s="52"/>
      <c r="P17" s="13"/>
    </row>
    <row r="18" spans="1:16" ht="46.8" x14ac:dyDescent="0.3">
      <c r="A18" s="28"/>
      <c r="B18" s="40"/>
      <c r="C18" s="45"/>
      <c r="D18" s="84">
        <v>26898.080000000002</v>
      </c>
      <c r="E18" s="86">
        <v>45017</v>
      </c>
      <c r="F18" s="87" t="s">
        <v>22</v>
      </c>
      <c r="G18" s="88" t="s">
        <v>19</v>
      </c>
      <c r="H18" s="89" t="s">
        <v>10</v>
      </c>
      <c r="I18" s="81">
        <v>50000</v>
      </c>
      <c r="J18" s="81">
        <v>50000</v>
      </c>
      <c r="K18" s="82">
        <v>0</v>
      </c>
      <c r="L18" s="95"/>
      <c r="M18" s="95"/>
      <c r="N18" s="90">
        <v>0</v>
      </c>
      <c r="O18" s="53"/>
      <c r="P18" s="13"/>
    </row>
    <row r="19" spans="1:16" ht="31.2" x14ac:dyDescent="0.3">
      <c r="A19" s="33"/>
      <c r="B19" s="40"/>
      <c r="C19" s="45"/>
      <c r="D19" s="84"/>
      <c r="E19" s="83"/>
      <c r="F19" s="87"/>
      <c r="G19" s="88" t="s">
        <v>16</v>
      </c>
      <c r="H19" s="89" t="s">
        <v>17</v>
      </c>
      <c r="I19" s="81">
        <v>20000</v>
      </c>
      <c r="J19" s="81">
        <v>20000</v>
      </c>
      <c r="K19" s="82">
        <v>0</v>
      </c>
      <c r="L19" s="95"/>
      <c r="M19" s="95"/>
      <c r="N19" s="91">
        <v>0</v>
      </c>
      <c r="O19" s="54"/>
      <c r="P19" s="13"/>
    </row>
    <row r="20" spans="1:16" ht="31.2" x14ac:dyDescent="0.3">
      <c r="A20" s="28"/>
      <c r="B20" s="40"/>
      <c r="C20" s="45"/>
      <c r="D20" s="84">
        <v>27508.240000000002</v>
      </c>
      <c r="E20" s="86">
        <v>45017</v>
      </c>
      <c r="F20" s="87" t="s">
        <v>44</v>
      </c>
      <c r="G20" s="88" t="s">
        <v>16</v>
      </c>
      <c r="H20" s="89" t="s">
        <v>18</v>
      </c>
      <c r="I20" s="81">
        <v>20000</v>
      </c>
      <c r="J20" s="81">
        <v>20000</v>
      </c>
      <c r="K20" s="82">
        <v>0</v>
      </c>
      <c r="L20" s="95"/>
      <c r="M20" s="95"/>
      <c r="N20" s="91">
        <v>0</v>
      </c>
      <c r="O20" s="55"/>
      <c r="P20" s="13"/>
    </row>
    <row r="21" spans="1:16" ht="31.2" x14ac:dyDescent="0.3">
      <c r="A21" s="34"/>
      <c r="B21" s="40"/>
      <c r="C21" s="45"/>
      <c r="D21" s="84"/>
      <c r="E21" s="86"/>
      <c r="F21" s="87"/>
      <c r="G21" s="88" t="s">
        <v>20</v>
      </c>
      <c r="H21" s="89" t="s">
        <v>21</v>
      </c>
      <c r="I21" s="81">
        <v>5290</v>
      </c>
      <c r="J21" s="81">
        <v>5290</v>
      </c>
      <c r="K21" s="82">
        <v>0</v>
      </c>
      <c r="L21" s="95"/>
      <c r="M21" s="95"/>
      <c r="N21" s="85"/>
      <c r="O21" s="55"/>
      <c r="P21" s="13"/>
    </row>
    <row r="22" spans="1:16" ht="93.6" x14ac:dyDescent="0.3">
      <c r="A22" s="34"/>
      <c r="B22" s="40"/>
      <c r="C22" s="45"/>
      <c r="D22" s="84"/>
      <c r="E22" s="86"/>
      <c r="F22" s="87"/>
      <c r="G22" s="88" t="s">
        <v>46</v>
      </c>
      <c r="H22" s="89" t="s">
        <v>29</v>
      </c>
      <c r="I22" s="81">
        <v>106441.98</v>
      </c>
      <c r="J22" s="81">
        <v>106441.98</v>
      </c>
      <c r="K22" s="82">
        <v>0</v>
      </c>
      <c r="L22" s="95"/>
      <c r="M22" s="95"/>
      <c r="N22" s="85">
        <v>0</v>
      </c>
      <c r="O22" s="55"/>
      <c r="P22" s="13"/>
    </row>
    <row r="23" spans="1:16" x14ac:dyDescent="0.3">
      <c r="A23" s="34"/>
      <c r="B23" s="40"/>
      <c r="C23" s="45"/>
      <c r="D23" s="29"/>
      <c r="E23" s="30"/>
      <c r="F23" s="31"/>
      <c r="G23" s="9"/>
      <c r="H23" s="60"/>
      <c r="I23" s="64"/>
      <c r="J23" s="64"/>
      <c r="K23" s="67"/>
      <c r="L23" s="32"/>
      <c r="M23" s="29"/>
      <c r="N23" s="59"/>
      <c r="O23" s="55"/>
      <c r="P23" s="13"/>
    </row>
    <row r="24" spans="1:16" x14ac:dyDescent="0.3">
      <c r="A24" s="33"/>
      <c r="B24" s="40"/>
      <c r="C24" s="45"/>
      <c r="D24" s="29"/>
      <c r="E24" s="32"/>
      <c r="F24" s="31"/>
      <c r="G24" s="9"/>
      <c r="O24" s="55"/>
      <c r="P24" s="13"/>
    </row>
    <row r="25" spans="1:16" ht="16.2" thickBot="1" x14ac:dyDescent="0.35">
      <c r="A25" s="48">
        <v>45017</v>
      </c>
      <c r="B25" s="43">
        <f>O16</f>
        <v>157799.26</v>
      </c>
      <c r="C25" s="47">
        <f>P16</f>
        <v>152434.26</v>
      </c>
      <c r="D25" s="35">
        <f>SUM(D18:D24)</f>
        <v>54406.320000000007</v>
      </c>
      <c r="E25" s="36"/>
      <c r="F25" s="37"/>
      <c r="G25" s="38"/>
      <c r="H25" s="38"/>
      <c r="I25" s="38">
        <f>SUM(I17:I24)</f>
        <v>201731.97999999998</v>
      </c>
      <c r="J25" s="38">
        <f t="shared" ref="J25:K25" si="0">SUM(J17:J24)</f>
        <v>201731.97999999998</v>
      </c>
      <c r="K25" s="36">
        <f t="shared" si="0"/>
        <v>0</v>
      </c>
      <c r="L25" s="36"/>
      <c r="M25" s="35"/>
      <c r="N25" s="36">
        <f>SUM(N17:N24)</f>
        <v>0</v>
      </c>
      <c r="O25" s="56">
        <f>B25+D25-N25</f>
        <v>212205.58000000002</v>
      </c>
      <c r="P25" s="57">
        <f>+C25+D25-I25</f>
        <v>5108.6000000000349</v>
      </c>
    </row>
    <row r="27" spans="1:16" x14ac:dyDescent="0.3">
      <c r="A27" s="102" t="s">
        <v>47</v>
      </c>
    </row>
    <row r="28" spans="1:16" x14ac:dyDescent="0.3">
      <c r="A28" s="102" t="s">
        <v>48</v>
      </c>
    </row>
    <row r="30" spans="1:16" x14ac:dyDescent="0.3">
      <c r="A30" s="92" t="s">
        <v>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5" ma:contentTypeDescription="Create a new document." ma:contentTypeScope="" ma:versionID="aeb804a72c179e1b1b0ad42291d7dab6">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6191bcd38882899c9588ef034c696280"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6018E7-BBCE-457A-99CA-B8AD2BC481EA}">
  <ds:schemaRefs>
    <ds:schemaRef ds:uri="http://schemas.microsoft.com/sharepoint/v3/contenttype/forms"/>
  </ds:schemaRefs>
</ds:datastoreItem>
</file>

<file path=customXml/itemProps2.xml><?xml version="1.0" encoding="utf-8"?>
<ds:datastoreItem xmlns:ds="http://schemas.openxmlformats.org/officeDocument/2006/customXml" ds:itemID="{9A00D664-52B7-45B9-B0D7-A34EA1FCAF72}">
  <ds:schemaRefs>
    <ds:schemaRef ds:uri="http://purl.org/dc/elements/1.1/"/>
    <ds:schemaRef ds:uri="http://schemas.microsoft.com/office/2006/documentManagement/types"/>
    <ds:schemaRef ds:uri="e0ea50aa-9a19-4cb4-ba41-57597350199e"/>
    <ds:schemaRef ds:uri="http://www.w3.org/XML/1998/namespace"/>
    <ds:schemaRef ds:uri="http://purl.org/dc/term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13ddb142-86c1-463f-9a12-a992385bda94"/>
  </ds:schemaRefs>
</ds:datastoreItem>
</file>

<file path=customXml/itemProps3.xml><?xml version="1.0" encoding="utf-8"?>
<ds:datastoreItem xmlns:ds="http://schemas.openxmlformats.org/officeDocument/2006/customXml" ds:itemID="{8540949C-DEAB-4FF2-AF7E-0A490BC5C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Reade</dc:creator>
  <cp:keywords/>
  <dc:description/>
  <cp:lastModifiedBy>Lynn Hannawin</cp:lastModifiedBy>
  <cp:revision/>
  <cp:lastPrinted>2023-05-30T15:08:08Z</cp:lastPrinted>
  <dcterms:created xsi:type="dcterms:W3CDTF">2018-08-23T05:15:26Z</dcterms:created>
  <dcterms:modified xsi:type="dcterms:W3CDTF">2023-06-01T14:38:21Z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